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2"/>
  </bookViews>
  <sheets>
    <sheet name="Прил7" sheetId="1" r:id="rId1"/>
    <sheet name="Прил9" sheetId="2" r:id="rId2"/>
    <sheet name="Прил11" sheetId="3" r:id="rId3"/>
    <sheet name="Прил13" sheetId="4" r:id="rId4"/>
  </sheets>
  <definedNames>
    <definedName name="_xlnm.Print_Titles" localSheetId="2">'Прил11'!$12:$12</definedName>
    <definedName name="_xlnm.Print_Area" localSheetId="0">'Прил7'!#REF!</definedName>
  </definedNames>
  <calcPr fullCalcOnLoad="1"/>
</workbook>
</file>

<file path=xl/sharedStrings.xml><?xml version="1.0" encoding="utf-8"?>
<sst xmlns="http://schemas.openxmlformats.org/spreadsheetml/2006/main" count="1453" uniqueCount="238">
  <si>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</si>
  <si>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</si>
  <si>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</si>
  <si>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</si>
  <si>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</si>
  <si>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</si>
  <si>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</si>
  <si>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</si>
  <si>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</si>
  <si>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</si>
  <si>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</si>
  <si>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440 00 00</t>
  </si>
  <si>
    <t>Коммунальное хозяйство</t>
  </si>
  <si>
    <t>Благоустройство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</si>
  <si>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</si>
  <si>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</si>
  <si>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</si>
  <si>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</si>
  <si>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</si>
  <si>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</si>
  <si>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</si>
  <si>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</si>
  <si>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</si>
  <si>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</si>
  <si>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</si>
  <si>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</si>
  <si>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</si>
  <si>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</si>
  <si>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</si>
  <si>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</si>
  <si>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</si>
  <si>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</si>
  <si>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</si>
  <si>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</si>
  <si>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</si>
  <si>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</si>
  <si>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</si>
  <si>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</si>
  <si>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</si>
  <si>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</si>
  <si>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</si>
  <si>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</si>
  <si>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</si>
  <si>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</si>
  <si>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</si>
  <si>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</si>
  <si>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</si>
  <si>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</si>
  <si>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</si>
  <si>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</si>
  <si>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</si>
  <si>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</si>
  <si>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</si>
  <si>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</si>
  <si>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</si>
  <si>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</si>
  <si>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</si>
  <si>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</si>
  <si>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</si>
  <si>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</si>
  <si>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</si>
  <si>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СОЦИАЛЬНАЯ  ПОЛИТИКА</t>
  </si>
  <si>
    <t>10</t>
  </si>
  <si>
    <t>Пенсионное обеспечение</t>
  </si>
  <si>
    <t>491 01 00</t>
  </si>
  <si>
    <t>Доплата к пенсиям  государственных служащих субъектов РФ и муниципальных служащих</t>
  </si>
  <si>
    <t>09</t>
  </si>
  <si>
    <t>Приложение 7</t>
  </si>
  <si>
    <t>Организация строительства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</si>
  <si>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</si>
  <si>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</si>
  <si>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</si>
  <si>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</si>
  <si>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</si>
  <si>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тыс.рублей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</si>
  <si>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</si>
  <si>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</si>
  <si>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</si>
  <si>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</si>
  <si>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</si>
  <si>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</si>
  <si>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</si>
  <si>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</si>
  <si>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</si>
  <si>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</si>
  <si>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</si>
  <si>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</si>
  <si>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</si>
  <si>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</si>
  <si>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</si>
  <si>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</si>
  <si>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>КУЛЬТУРА И  КИНЕМАТОГРАФИЯ</t>
  </si>
  <si>
    <t>795 00 00</t>
  </si>
  <si>
    <t>Целевые программы муниципальных образований</t>
  </si>
  <si>
    <t>Наименование программ</t>
  </si>
  <si>
    <t>Вид расходов</t>
  </si>
  <si>
    <t>Расходы на выплату персоналу в целях обеспечения выполнения функций государственными органами,казенными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</si>
  <si>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</si>
  <si>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</si>
  <si>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</si>
  <si>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</si>
  <si>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</si>
  <si>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</si>
  <si>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</si>
  <si>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</si>
  <si>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</si>
  <si>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</si>
  <si>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</si>
  <si>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</si>
  <si>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</si>
  <si>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</si>
  <si>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</si>
  <si>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Обеспечение пожарной безопасности</t>
  </si>
  <si>
    <t xml:space="preserve">Целевые муниципальные программы </t>
  </si>
  <si>
    <t>Муниципальная программа "По проведению капитального ремонта муниципального жилищного фонда в МО Крапивенское Щекинского района на 2011 год и плановый период 2012 и 2013 годы"</t>
  </si>
  <si>
    <t>Муниципальная программа "Обеспечение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2012-2014 годы"</t>
  </si>
  <si>
    <t>Муниципальная программа "Улучшение жилищных условий ветеранов Великой Отечественной войны на 2011 год и плановый период 2012-2013 годы МО Крапивенское Щекинского района"</t>
  </si>
  <si>
    <t>111</t>
  </si>
  <si>
    <t>112</t>
  </si>
  <si>
    <t>312</t>
  </si>
  <si>
    <t>795 56 07</t>
  </si>
  <si>
    <t>795 56 01</t>
  </si>
  <si>
    <t>242</t>
  </si>
  <si>
    <t>Пенсии, выплачиваемые организациями сектора государственного управления</t>
  </si>
  <si>
    <t>795 56 02</t>
  </si>
  <si>
    <t>243</t>
  </si>
  <si>
    <t>795 56 03</t>
  </si>
  <si>
    <t>795 56 04</t>
  </si>
  <si>
    <t>Целевая программа"Обеспечение первичных мер пожарной безопасности на территории МО Крапивенское Щекинского района на 2012-2014гг."</t>
  </si>
  <si>
    <t>315 00 00</t>
  </si>
  <si>
    <t>315 02 01</t>
  </si>
  <si>
    <t>Муниципальная целевая программа "Содержание автомобильных дорог общего пользования, мостов и иных транспортных инженерных сооружений в границах МО Крапивенское Щекинского района, за исключением автомобильных дорог общего пользования, мостов и иных инженерных сооружений федерального и регионального значения, на 2011-2015 годы"</t>
  </si>
  <si>
    <t>795 56 08</t>
  </si>
  <si>
    <t>795 56 09</t>
  </si>
  <si>
    <t>Муниципальная программа "Организация сбора и вывоза бытовых отходов и мусора в МО Крапивенское Щекинского района на 2012-2014 годы"</t>
  </si>
  <si>
    <t>Муниципальная целевая  программа "Организация освещения улиц МО Крапивенское Щекинского района на 2012-2014 годы"</t>
  </si>
  <si>
    <t>795 56 10</t>
  </si>
  <si>
    <t>321</t>
  </si>
  <si>
    <t>Пособия и компенсации гражданам и иные социальные выплаты, кроме публичных нормативных обязательств</t>
  </si>
  <si>
    <t>Приложение 6</t>
  </si>
  <si>
    <t>Получение кредитов от кредитных организаций бюджетом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</si>
  <si>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</si>
  <si>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</si>
  <si>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</si>
  <si>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</si>
  <si>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</si>
  <si>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</si>
  <si>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</si>
  <si>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</si>
  <si>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</si>
  <si>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</si>
  <si>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</si>
  <si>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</si>
  <si>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</si>
  <si>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</si>
  <si>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</si>
  <si>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</si>
  <si>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</si>
  <si>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</si>
  <si>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</si>
  <si>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</si>
  <si>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</si>
  <si>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</si>
  <si>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</si>
  <si>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</si>
  <si>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</si>
  <si>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</si>
  <si>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</si>
  <si>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</si>
  <si>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</si>
  <si>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</si>
  <si>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</si>
  <si>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</si>
  <si>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</si>
  <si>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</si>
  <si>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</si>
  <si>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Дорожное хозяйство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</si>
  <si>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</si>
  <si>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Наименование  получателя  средств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</si>
  <si>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</si>
  <si>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</si>
  <si>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</si>
  <si>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</si>
  <si>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520 83 25</t>
  </si>
  <si>
    <t>520 83 54</t>
  </si>
  <si>
    <t>520 83 62</t>
  </si>
  <si>
    <t>№ п/п</t>
  </si>
  <si>
    <t>Выдача градостроительных планов, разрешений на строительство и разрешений на ввод объектов капстроительства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</si>
  <si>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</si>
  <si>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521 06 02</t>
  </si>
  <si>
    <t xml:space="preserve">01 </t>
  </si>
  <si>
    <t>795 04  03</t>
  </si>
  <si>
    <t>Содержание дорог местного значения вне границ населенных пнктов в границах муниципального района</t>
  </si>
  <si>
    <t>795 04 03</t>
  </si>
  <si>
    <t>795 56 12</t>
  </si>
  <si>
    <t>Долгосрочная целевая программа "Газификация населенных пунктов МО Крапивенское Щекинского района на 2012-2016 годы"</t>
  </si>
  <si>
    <t>795 13 00</t>
  </si>
  <si>
    <t>Долгосрочная целевая программа "Газификация населенных пунктов муниципального образования Щекинский район на 2012 - 2016 годы"</t>
  </si>
  <si>
    <t>Ведомственная целевая программа "Развитие механизмов регулирования межбюджетных отношений на 2013-2017 годы"</t>
  </si>
  <si>
    <t>616 05 01</t>
  </si>
  <si>
    <t xml:space="preserve">616 05 01 </t>
  </si>
  <si>
    <t>795 56 11</t>
  </si>
  <si>
    <t>Долгосрочная целевая программа "Благоустройство территории МО Крапивенское Щекинского района на 2012-2016 годы"</t>
  </si>
  <si>
    <t>Муниципальная целевая программа "Содержание и благоустройство воинских захоронений на территории МО Крапивенское Щекинского района на 2012-2014 г."</t>
  </si>
  <si>
    <t>795 56 13</t>
  </si>
  <si>
    <t>ИТОГО:</t>
  </si>
  <si>
    <t>521 06 03</t>
  </si>
  <si>
    <t>Приложение 4</t>
  </si>
  <si>
    <t>Администрация МО Крапивенское</t>
  </si>
  <si>
    <t>00</t>
  </si>
  <si>
    <t>794 56 11</t>
  </si>
  <si>
    <t>Муниципальная целевая программа "Ресурсное обеспечение информационной системы администрации МО Крапивенское Щекинского района на 2011-2015 годы"</t>
  </si>
  <si>
    <t>795 56 05</t>
  </si>
  <si>
    <t>Бюджетные инвестиции иным юридическим лицам</t>
  </si>
  <si>
    <t>450</t>
  </si>
  <si>
    <t>795 56 06</t>
  </si>
  <si>
    <t>Муниципальная программа "Энергосбережение и повышение энергетической эффективности в муниципальном образовании Крапивенское Щекинского района на 2013 год и плановый период 2014 и 2015 годов"</t>
  </si>
  <si>
    <t>Целевая программа МО Крапивенское "Модернизация водопроводных сетей на 2013-2015 годы муниципального образования Крапивенское Щекинского района"</t>
  </si>
  <si>
    <t>Целевая программа МО Крапивенское "Модернизация водопроводных сетей на 2013-2015 годы муниципального обравзования Крапивенское Щекинского района"</t>
  </si>
  <si>
    <t xml:space="preserve"> План на 2013 год</t>
  </si>
  <si>
    <t>% исполнения</t>
  </si>
  <si>
    <t>Приложение 5</t>
  </si>
  <si>
    <t>Х</t>
  </si>
  <si>
    <t xml:space="preserve">к постановлению администрации МО Крапивенское Щекинского района"Отчет об исполнении бюджете  муниципального образования муниципального образования Крапивенское Щекинского района за 1 полугодие 2013 года"  </t>
  </si>
  <si>
    <t>от  12  июля  2013г.   №07-145</t>
  </si>
  <si>
    <t>Отчет о распределении бюджетных ассигнований бюджета МО Крапивенское за 1 полугодие 2013 год  по разделам, подразделам, целевым статьям и видам расходов классификации расходов бюджетов Российской Федерации</t>
  </si>
  <si>
    <t>Исполнено за 1 пол. 2013года</t>
  </si>
  <si>
    <t>Долгосрочная целевая программа "Развитие автомобильных дорог общего пользования в Тульской области на 2009-2016г. "</t>
  </si>
  <si>
    <t>522 47 00</t>
  </si>
  <si>
    <t xml:space="preserve">к постановлению администрации МО Крапивенское Щекинского района"Отчет об исполнении бюджете  муниципального образования муниципального образования Крапивенское Щекинского района за 1 полугодие 2013 года" </t>
  </si>
  <si>
    <t>Отчет о ведомственной структуре расходов бюджета муниципального образования Крапивенское за 1 полугодие 2013 года</t>
  </si>
  <si>
    <t>от 12 июля 2013г  .№ 07-145</t>
  </si>
  <si>
    <t xml:space="preserve">Отчет об исполнении бюджета муниципального образования Крапивенское Щекинского района по источникам внутреннего финансирования дефицита бюджета за 1 полугодие 2013 года </t>
  </si>
  <si>
    <t>Исполнено за 1 пол. 2013 года</t>
  </si>
  <si>
    <t>к постановлению администрации МО Крапивенское Щекинского района"Отчет об исполнении бюджете  муниципального образования муниципального образования Крапивенское Щекинского района за 1 полугодие 2013 года"</t>
  </si>
  <si>
    <t xml:space="preserve"> к постановлению администрации МО Крапивенское Щекинского района"Отчет об исполнении бюджете  муниципального образования муниципального образования Крапивенское Щекинского района за 1 полугодие 2013 года" </t>
  </si>
  <si>
    <t xml:space="preserve"> от 12 июля 2013г  .№ 07-145</t>
  </si>
  <si>
    <t>Отчет об исполнении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Крапивенское за  1 полугодие 2013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</si>
</sst>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_-* #,##0.0_р_._-;\-* #,##0.0_р_._-;_-* \-??_р_._-;_-@_-"/>
  </numFmts>
  <fonts count="5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b/>
      <u val="single"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93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49" fontId="31" fillId="0" borderId="10" xfId="0" applyNumberFormat="1" applyFont="1" applyBorder="1" applyAlignment="1">
      <alignment/>
    </xf>
    <xf numFmtId="169" fontId="31" fillId="0" borderId="10" xfId="0" applyNumberFormat="1" applyFon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wrapText="1"/>
    </xf>
    <xf numFmtId="0" fontId="33" fillId="0" borderId="10" xfId="0" applyFont="1" applyFill="1" applyBorder="1" applyAlignment="1" applyProtection="1">
      <alignment vertical="center" wrapText="1"/>
      <protection locked="0"/>
    </xf>
    <xf numFmtId="49" fontId="31" fillId="0" borderId="0" xfId="0" applyNumberFormat="1" applyFont="1" applyAlignment="1">
      <alignment/>
    </xf>
    <xf numFmtId="169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textRotation="90" wrapText="1"/>
    </xf>
    <xf numFmtId="49" fontId="35" fillId="0" borderId="14" xfId="0" applyNumberFormat="1" applyFont="1" applyFill="1" applyBorder="1" applyAlignment="1">
      <alignment horizontal="center" vertical="center" textRotation="90" wrapText="1"/>
    </xf>
    <xf numFmtId="49" fontId="35" fillId="0" borderId="15" xfId="0" applyNumberFormat="1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169" fontId="31" fillId="0" borderId="0" xfId="0" applyNumberFormat="1" applyFont="1" applyAlignment="1">
      <alignment/>
    </xf>
    <xf numFmtId="169" fontId="30" fillId="0" borderId="16" xfId="0" applyNumberFormat="1" applyFont="1" applyBorder="1" applyAlignment="1">
      <alignment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49" fontId="41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left" wrapText="1"/>
    </xf>
    <xf numFmtId="169" fontId="28" fillId="24" borderId="10" xfId="62" applyNumberFormat="1" applyFont="1" applyFill="1" applyBorder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169" fontId="33" fillId="0" borderId="10" xfId="0" applyNumberFormat="1" applyFont="1" applyFill="1" applyBorder="1" applyAlignment="1" applyProtection="1">
      <alignment vertical="center" wrapText="1"/>
      <protection locked="0"/>
    </xf>
    <xf numFmtId="49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wrapText="1"/>
    </xf>
    <xf numFmtId="169" fontId="26" fillId="24" borderId="10" xfId="62" applyNumberFormat="1" applyFont="1" applyFill="1" applyBorder="1" applyAlignment="1">
      <alignment/>
    </xf>
    <xf numFmtId="0" fontId="38" fillId="24" borderId="10" xfId="0" applyFont="1" applyFill="1" applyBorder="1" applyAlignment="1">
      <alignment horizontal="left" wrapText="1"/>
    </xf>
    <xf numFmtId="169" fontId="38" fillId="24" borderId="10" xfId="62" applyNumberFormat="1" applyFont="1" applyFill="1" applyBorder="1" applyAlignment="1">
      <alignment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169" fontId="27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172" fontId="6" fillId="24" borderId="10" xfId="62" applyNumberFormat="1" applyFont="1" applyFill="1" applyBorder="1" applyAlignment="1">
      <alignment horizontal="center" vertical="center" textRotation="90" wrapText="1"/>
    </xf>
    <xf numFmtId="49" fontId="6" fillId="24" borderId="10" xfId="62" applyNumberFormat="1" applyFont="1" applyFill="1" applyBorder="1" applyAlignment="1">
      <alignment horizontal="center" vertical="center" textRotation="90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left" vertical="center" wrapText="1"/>
    </xf>
    <xf numFmtId="169" fontId="6" fillId="24" borderId="10" xfId="0" applyNumberFormat="1" applyFont="1" applyFill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1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169" fontId="6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right" vertical="center" wrapText="1"/>
    </xf>
    <xf numFmtId="49" fontId="6" fillId="24" borderId="10" xfId="62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center" vertical="center"/>
    </xf>
    <xf numFmtId="169" fontId="8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8" fontId="28" fillId="24" borderId="10" xfId="62" applyNumberFormat="1" applyFont="1" applyFill="1" applyBorder="1" applyAlignment="1" applyProtection="1">
      <alignment horizontal="center" vertical="center" wrapText="1"/>
      <protection/>
    </xf>
    <xf numFmtId="172" fontId="28" fillId="24" borderId="10" xfId="62" applyNumberFormat="1" applyFont="1" applyFill="1" applyBorder="1" applyAlignment="1" applyProtection="1">
      <alignment horizontal="center" vertical="center" textRotation="90" wrapText="1"/>
      <protection/>
    </xf>
    <xf numFmtId="49" fontId="28" fillId="24" borderId="10" xfId="62" applyNumberFormat="1" applyFont="1" applyFill="1" applyBorder="1" applyAlignment="1" applyProtection="1">
      <alignment horizontal="center" vertical="center" textRotation="90" wrapText="1"/>
      <protection/>
    </xf>
    <xf numFmtId="178" fontId="28" fillId="24" borderId="10" xfId="61" applyNumberFormat="1" applyFont="1" applyFill="1" applyBorder="1" applyAlignment="1" applyProtection="1">
      <alignment horizontal="center" vertical="center" wrapText="1"/>
      <protection/>
    </xf>
    <xf numFmtId="49" fontId="28" fillId="24" borderId="10" xfId="0" applyNumberFormat="1" applyFont="1" applyFill="1" applyBorder="1" applyAlignment="1">
      <alignment horizontal="right" vertical="center" wrapText="1"/>
    </xf>
    <xf numFmtId="49" fontId="26" fillId="24" borderId="10" xfId="0" applyNumberFormat="1" applyFont="1" applyFill="1" applyBorder="1" applyAlignment="1">
      <alignment horizontal="right" vertical="center" wrapText="1"/>
    </xf>
    <xf numFmtId="169" fontId="26" fillId="24" borderId="10" xfId="0" applyNumberFormat="1" applyFont="1" applyFill="1" applyBorder="1" applyAlignment="1">
      <alignment horizontal="right" vertical="center" wrapText="1"/>
    </xf>
    <xf numFmtId="0" fontId="33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35" fillId="24" borderId="10" xfId="0" applyNumberFormat="1" applyFont="1" applyFill="1" applyBorder="1" applyAlignment="1">
      <alignment horizontal="right" vertical="center" wrapText="1"/>
    </xf>
    <xf numFmtId="49" fontId="34" fillId="24" borderId="10" xfId="0" applyNumberFormat="1" applyFont="1" applyFill="1" applyBorder="1" applyAlignment="1">
      <alignment horizontal="right" vertical="center" wrapText="1"/>
    </xf>
    <xf numFmtId="49" fontId="37" fillId="24" borderId="10" xfId="0" applyNumberFormat="1" applyFont="1" applyFill="1" applyBorder="1" applyAlignment="1">
      <alignment horizontal="right" vertical="center" wrapText="1"/>
    </xf>
    <xf numFmtId="49" fontId="36" fillId="24" borderId="10" xfId="0" applyNumberFormat="1" applyFont="1" applyFill="1" applyBorder="1" applyAlignment="1">
      <alignment horizontal="right" vertical="center" wrapText="1"/>
    </xf>
    <xf numFmtId="169" fontId="26" fillId="24" borderId="10" xfId="0" applyNumberFormat="1" applyFont="1" applyFill="1" applyBorder="1" applyAlignment="1">
      <alignment/>
    </xf>
    <xf numFmtId="0" fontId="26" fillId="24" borderId="10" xfId="0" applyFont="1" applyFill="1" applyBorder="1" applyAlignment="1">
      <alignment wrapText="1"/>
    </xf>
    <xf numFmtId="49" fontId="31" fillId="24" borderId="10" xfId="0" applyNumberFormat="1" applyFont="1" applyFill="1" applyBorder="1" applyAlignment="1">
      <alignment/>
    </xf>
    <xf numFmtId="49" fontId="39" fillId="24" borderId="10" xfId="0" applyNumberFormat="1" applyFont="1" applyFill="1" applyBorder="1" applyAlignment="1">
      <alignment horizontal="center"/>
    </xf>
    <xf numFmtId="49" fontId="35" fillId="24" borderId="10" xfId="0" applyNumberFormat="1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right" vertical="center" wrapText="1"/>
    </xf>
    <xf numFmtId="49" fontId="31" fillId="24" borderId="10" xfId="0" applyNumberFormat="1" applyFont="1" applyFill="1" applyBorder="1" applyAlignment="1">
      <alignment/>
    </xf>
    <xf numFmtId="49" fontId="34" fillId="24" borderId="10" xfId="62" applyNumberFormat="1" applyFont="1" applyFill="1" applyBorder="1" applyAlignment="1">
      <alignment horizontal="center" vertical="center" wrapText="1"/>
    </xf>
    <xf numFmtId="49" fontId="42" fillId="24" borderId="10" xfId="0" applyNumberFormat="1" applyFont="1" applyFill="1" applyBorder="1" applyAlignment="1">
      <alignment horizontal="center"/>
    </xf>
    <xf numFmtId="49" fontId="28" fillId="24" borderId="10" xfId="0" applyNumberFormat="1" applyFont="1" applyFill="1" applyBorder="1" applyAlignment="1">
      <alignment horizontal="right" vertical="center" wrapText="1"/>
    </xf>
    <xf numFmtId="49" fontId="30" fillId="24" borderId="10" xfId="0" applyNumberFormat="1" applyFont="1" applyFill="1" applyBorder="1" applyAlignment="1">
      <alignment/>
    </xf>
    <xf numFmtId="49" fontId="28" fillId="24" borderId="10" xfId="0" applyNumberFormat="1" applyFont="1" applyFill="1" applyBorder="1" applyAlignment="1">
      <alignment horizontal="right" wrapText="1"/>
    </xf>
    <xf numFmtId="49" fontId="26" fillId="24" borderId="10" xfId="0" applyNumberFormat="1" applyFont="1" applyFill="1" applyBorder="1" applyAlignment="1">
      <alignment horizontal="right" wrapText="1"/>
    </xf>
    <xf numFmtId="49" fontId="41" fillId="24" borderId="10" xfId="62" applyNumberFormat="1" applyFont="1" applyFill="1" applyBorder="1" applyAlignment="1">
      <alignment horizontal="center" vertical="center" wrapText="1"/>
    </xf>
    <xf numFmtId="49" fontId="34" fillId="24" borderId="10" xfId="62" applyNumberFormat="1" applyFont="1" applyFill="1" applyBorder="1" applyAlignment="1">
      <alignment horizontal="center" vertical="center" wrapText="1"/>
    </xf>
    <xf numFmtId="49" fontId="41" fillId="24" borderId="10" xfId="0" applyNumberFormat="1" applyFont="1" applyFill="1" applyBorder="1" applyAlignment="1">
      <alignment horizontal="right" vertical="center" wrapText="1"/>
    </xf>
    <xf numFmtId="49" fontId="45" fillId="24" borderId="10" xfId="0" applyNumberFormat="1" applyFont="1" applyFill="1" applyBorder="1" applyAlignment="1">
      <alignment horizontal="right" vertical="center" wrapText="1"/>
    </xf>
    <xf numFmtId="49" fontId="38" fillId="24" borderId="10" xfId="0" applyNumberFormat="1" applyFont="1" applyFill="1" applyBorder="1" applyAlignment="1">
      <alignment horizontal="right" vertical="center" wrapText="1"/>
    </xf>
    <xf numFmtId="49" fontId="44" fillId="24" borderId="10" xfId="0" applyNumberFormat="1" applyFont="1" applyFill="1" applyBorder="1" applyAlignment="1">
      <alignment horizontal="right" vertical="center" wrapText="1"/>
    </xf>
    <xf numFmtId="169" fontId="38" fillId="24" borderId="10" xfId="0" applyNumberFormat="1" applyFont="1" applyFill="1" applyBorder="1" applyAlignment="1">
      <alignment/>
    </xf>
    <xf numFmtId="49" fontId="46" fillId="24" borderId="10" xfId="0" applyNumberFormat="1" applyFont="1" applyFill="1" applyBorder="1" applyAlignment="1">
      <alignment horizontal="right" vertical="center" wrapText="1"/>
    </xf>
    <xf numFmtId="0" fontId="31" fillId="24" borderId="19" xfId="0" applyFont="1" applyFill="1" applyBorder="1" applyAlignment="1">
      <alignment/>
    </xf>
    <xf numFmtId="1" fontId="29" fillId="24" borderId="20" xfId="0" applyNumberFormat="1" applyFont="1" applyFill="1" applyBorder="1" applyAlignment="1">
      <alignment horizontal="center" vertical="center" wrapText="1"/>
    </xf>
    <xf numFmtId="49" fontId="28" fillId="24" borderId="16" xfId="0" applyNumberFormat="1" applyFont="1" applyFill="1" applyBorder="1" applyAlignment="1">
      <alignment horizontal="right" vertical="center" wrapText="1"/>
    </xf>
    <xf numFmtId="49" fontId="28" fillId="24" borderId="21" xfId="0" applyNumberFormat="1" applyFont="1" applyFill="1" applyBorder="1" applyAlignment="1">
      <alignment horizontal="right" vertical="center" wrapText="1"/>
    </xf>
    <xf numFmtId="169" fontId="28" fillId="24" borderId="22" xfId="0" applyNumberFormat="1" applyFont="1" applyFill="1" applyBorder="1" applyAlignment="1">
      <alignment/>
    </xf>
    <xf numFmtId="1" fontId="28" fillId="24" borderId="23" xfId="0" applyNumberFormat="1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/>
    </xf>
    <xf numFmtId="1" fontId="26" fillId="24" borderId="23" xfId="0" applyNumberFormat="1" applyFont="1" applyFill="1" applyBorder="1" applyAlignment="1">
      <alignment horizontal="left" vertical="center" wrapText="1"/>
    </xf>
    <xf numFmtId="49" fontId="26" fillId="24" borderId="18" xfId="0" applyNumberFormat="1" applyFont="1" applyFill="1" applyBorder="1" applyAlignment="1">
      <alignment horizontal="right" vertical="center" wrapText="1"/>
    </xf>
    <xf numFmtId="0" fontId="32" fillId="24" borderId="23" xfId="53" applyNumberFormat="1" applyFont="1" applyFill="1" applyBorder="1" applyAlignment="1" applyProtection="1">
      <alignment horizontal="left" vertical="center" wrapText="1"/>
      <protection hidden="1"/>
    </xf>
    <xf numFmtId="49" fontId="28" fillId="24" borderId="18" xfId="0" applyNumberFormat="1" applyFont="1" applyFill="1" applyBorder="1" applyAlignment="1">
      <alignment horizontal="right" vertical="center" wrapText="1"/>
    </xf>
    <xf numFmtId="169" fontId="28" fillId="24" borderId="19" xfId="0" applyNumberFormat="1" applyFont="1" applyFill="1" applyBorder="1" applyAlignment="1">
      <alignment horizontal="right" vertical="center" wrapText="1"/>
    </xf>
    <xf numFmtId="169" fontId="26" fillId="24" borderId="19" xfId="0" applyNumberFormat="1" applyFont="1" applyFill="1" applyBorder="1" applyAlignment="1">
      <alignment horizontal="right" vertical="center" wrapText="1"/>
    </xf>
    <xf numFmtId="0" fontId="33" fillId="24" borderId="23" xfId="53" applyNumberFormat="1" applyFont="1" applyFill="1" applyBorder="1" applyAlignment="1" applyProtection="1">
      <alignment horizontal="left" vertical="center" wrapText="1"/>
      <protection hidden="1"/>
    </xf>
    <xf numFmtId="0" fontId="34" fillId="24" borderId="23" xfId="0" applyFont="1" applyFill="1" applyBorder="1" applyAlignment="1">
      <alignment wrapText="1"/>
    </xf>
    <xf numFmtId="49" fontId="34" fillId="24" borderId="24" xfId="0" applyNumberFormat="1" applyFont="1" applyFill="1" applyBorder="1" applyAlignment="1">
      <alignment horizontal="right" vertical="center" wrapText="1"/>
    </xf>
    <xf numFmtId="0" fontId="36" fillId="24" borderId="23" xfId="0" applyFont="1" applyFill="1" applyBorder="1" applyAlignment="1">
      <alignment horizontal="right" wrapText="1"/>
    </xf>
    <xf numFmtId="49" fontId="36" fillId="24" borderId="18" xfId="0" applyNumberFormat="1" applyFont="1" applyFill="1" applyBorder="1" applyAlignment="1">
      <alignment horizontal="right" vertical="center" wrapText="1"/>
    </xf>
    <xf numFmtId="0" fontId="34" fillId="24" borderId="23" xfId="0" applyFont="1" applyFill="1" applyBorder="1" applyAlignment="1">
      <alignment horizontal="left" wrapText="1"/>
    </xf>
    <xf numFmtId="1" fontId="38" fillId="24" borderId="23" xfId="0" applyNumberFormat="1" applyFont="1" applyFill="1" applyBorder="1" applyAlignment="1">
      <alignment horizontal="right" vertical="center" wrapText="1"/>
    </xf>
    <xf numFmtId="169" fontId="28" fillId="24" borderId="19" xfId="0" applyNumberFormat="1" applyFont="1" applyFill="1" applyBorder="1" applyAlignment="1">
      <alignment/>
    </xf>
    <xf numFmtId="169" fontId="26" fillId="24" borderId="19" xfId="0" applyNumberFormat="1" applyFont="1" applyFill="1" applyBorder="1" applyAlignment="1">
      <alignment/>
    </xf>
    <xf numFmtId="0" fontId="28" fillId="24" borderId="23" xfId="0" applyFont="1" applyFill="1" applyBorder="1" applyAlignment="1">
      <alignment wrapText="1"/>
    </xf>
    <xf numFmtId="0" fontId="34" fillId="24" borderId="25" xfId="0" applyFont="1" applyFill="1" applyBorder="1" applyAlignment="1">
      <alignment wrapText="1"/>
    </xf>
    <xf numFmtId="0" fontId="33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5" xfId="0" applyNumberFormat="1" applyFont="1" applyFill="1" applyBorder="1" applyAlignment="1">
      <alignment horizontal="right" vertical="center" wrapText="1"/>
    </xf>
    <xf numFmtId="169" fontId="26" fillId="24" borderId="27" xfId="0" applyNumberFormat="1" applyFont="1" applyFill="1" applyBorder="1" applyAlignment="1">
      <alignment/>
    </xf>
    <xf numFmtId="1" fontId="29" fillId="24" borderId="28" xfId="0" applyNumberFormat="1" applyFont="1" applyFill="1" applyBorder="1" applyAlignment="1">
      <alignment horizontal="center" vertical="center" wrapText="1"/>
    </xf>
    <xf numFmtId="49" fontId="28" fillId="24" borderId="29" xfId="0" applyNumberFormat="1" applyFont="1" applyFill="1" applyBorder="1" applyAlignment="1">
      <alignment horizontal="right" vertical="center" wrapText="1"/>
    </xf>
    <xf numFmtId="49" fontId="28" fillId="24" borderId="30" xfId="0" applyNumberFormat="1" applyFont="1" applyFill="1" applyBorder="1" applyAlignment="1">
      <alignment horizontal="right" vertical="center" wrapText="1"/>
    </xf>
    <xf numFmtId="169" fontId="28" fillId="24" borderId="31" xfId="0" applyNumberFormat="1" applyFont="1" applyFill="1" applyBorder="1" applyAlignment="1">
      <alignment/>
    </xf>
    <xf numFmtId="0" fontId="26" fillId="24" borderId="23" xfId="0" applyFont="1" applyFill="1" applyBorder="1" applyAlignment="1">
      <alignment wrapText="1"/>
    </xf>
    <xf numFmtId="0" fontId="32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32" xfId="0" applyNumberFormat="1" applyFont="1" applyFill="1" applyBorder="1" applyAlignment="1">
      <alignment horizontal="right" vertical="center" wrapText="1"/>
    </xf>
    <xf numFmtId="169" fontId="26" fillId="24" borderId="27" xfId="0" applyNumberFormat="1" applyFont="1" applyFill="1" applyBorder="1" applyAlignment="1">
      <alignment horizontal="right" vertical="center" wrapText="1"/>
    </xf>
    <xf numFmtId="0" fontId="32" fillId="24" borderId="16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6" xfId="0" applyNumberFormat="1" applyFont="1" applyFill="1" applyBorder="1" applyAlignment="1">
      <alignment horizontal="right" vertical="center" wrapText="1"/>
    </xf>
    <xf numFmtId="49" fontId="26" fillId="24" borderId="21" xfId="0" applyNumberFormat="1" applyFont="1" applyFill="1" applyBorder="1" applyAlignment="1">
      <alignment horizontal="right" vertical="center" wrapText="1"/>
    </xf>
    <xf numFmtId="169" fontId="26" fillId="24" borderId="16" xfId="0" applyNumberFormat="1" applyFont="1" applyFill="1" applyBorder="1" applyAlignment="1">
      <alignment horizontal="right" vertical="center" wrapText="1"/>
    </xf>
    <xf numFmtId="0" fontId="33" fillId="24" borderId="33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33" xfId="0" applyNumberFormat="1" applyFont="1" applyFill="1" applyBorder="1" applyAlignment="1">
      <alignment horizontal="right" vertical="center" wrapText="1"/>
    </xf>
    <xf numFmtId="49" fontId="26" fillId="24" borderId="17" xfId="0" applyNumberFormat="1" applyFont="1" applyFill="1" applyBorder="1" applyAlignment="1">
      <alignment horizontal="right" vertical="center" wrapText="1"/>
    </xf>
    <xf numFmtId="169" fontId="26" fillId="24" borderId="33" xfId="0" applyNumberFormat="1" applyFont="1" applyFill="1" applyBorder="1" applyAlignment="1">
      <alignment horizontal="right" vertical="center" wrapText="1"/>
    </xf>
    <xf numFmtId="49" fontId="31" fillId="24" borderId="29" xfId="0" applyNumberFormat="1" applyFont="1" applyFill="1" applyBorder="1" applyAlignment="1">
      <alignment/>
    </xf>
    <xf numFmtId="168" fontId="28" fillId="24" borderId="31" xfId="0" applyNumberFormat="1" applyFont="1" applyFill="1" applyBorder="1" applyAlignment="1">
      <alignment horizontal="right" vertical="center" wrapText="1"/>
    </xf>
    <xf numFmtId="168" fontId="28" fillId="24" borderId="19" xfId="0" applyNumberFormat="1" applyFont="1" applyFill="1" applyBorder="1" applyAlignment="1">
      <alignment horizontal="right" vertical="center" wrapText="1"/>
    </xf>
    <xf numFmtId="0" fontId="39" fillId="24" borderId="23" xfId="0" applyFont="1" applyFill="1" applyBorder="1" applyAlignment="1">
      <alignment wrapText="1"/>
    </xf>
    <xf numFmtId="168" fontId="26" fillId="24" borderId="19" xfId="0" applyNumberFormat="1" applyFont="1" applyFill="1" applyBorder="1" applyAlignment="1">
      <alignment horizontal="right" vertical="center" wrapText="1"/>
    </xf>
    <xf numFmtId="1" fontId="40" fillId="24" borderId="23" xfId="0" applyNumberFormat="1" applyFont="1" applyFill="1" applyBorder="1" applyAlignment="1">
      <alignment horizontal="left" vertical="center" wrapText="1"/>
    </xf>
    <xf numFmtId="168" fontId="26" fillId="24" borderId="19" xfId="0" applyNumberFormat="1" applyFont="1" applyFill="1" applyBorder="1" applyAlignment="1">
      <alignment horizontal="right" vertical="center" wrapText="1"/>
    </xf>
    <xf numFmtId="0" fontId="33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26" fillId="24" borderId="15" xfId="0" applyNumberFormat="1" applyFont="1" applyFill="1" applyBorder="1" applyAlignment="1">
      <alignment horizontal="right" vertical="center" wrapText="1"/>
    </xf>
    <xf numFmtId="49" fontId="31" fillId="24" borderId="32" xfId="0" applyNumberFormat="1" applyFont="1" applyFill="1" applyBorder="1" applyAlignment="1">
      <alignment/>
    </xf>
    <xf numFmtId="168" fontId="26" fillId="24" borderId="27" xfId="0" applyNumberFormat="1" applyFont="1" applyFill="1" applyBorder="1" applyAlignment="1">
      <alignment horizontal="right" vertical="center" wrapText="1"/>
    </xf>
    <xf numFmtId="1" fontId="28" fillId="24" borderId="28" xfId="0" applyNumberFormat="1" applyFont="1" applyFill="1" applyBorder="1" applyAlignment="1">
      <alignment horizontal="center" vertical="center" wrapText="1"/>
    </xf>
    <xf numFmtId="49" fontId="30" fillId="24" borderId="30" xfId="0" applyNumberFormat="1" applyFont="1" applyFill="1" applyBorder="1" applyAlignment="1">
      <alignment/>
    </xf>
    <xf numFmtId="49" fontId="30" fillId="24" borderId="18" xfId="0" applyNumberFormat="1" applyFont="1" applyFill="1" applyBorder="1" applyAlignment="1">
      <alignment/>
    </xf>
    <xf numFmtId="49" fontId="30" fillId="24" borderId="24" xfId="0" applyNumberFormat="1" applyFont="1" applyFill="1" applyBorder="1" applyAlignment="1">
      <alignment/>
    </xf>
    <xf numFmtId="0" fontId="33" fillId="24" borderId="23" xfId="53" applyNumberFormat="1" applyFont="1" applyFill="1" applyBorder="1" applyAlignment="1" applyProtection="1">
      <alignment horizontal="left" vertical="center" wrapText="1"/>
      <protection hidden="1"/>
    </xf>
    <xf numFmtId="49" fontId="31" fillId="24" borderId="24" xfId="0" applyNumberFormat="1" applyFont="1" applyFill="1" applyBorder="1" applyAlignment="1">
      <alignment/>
    </xf>
    <xf numFmtId="0" fontId="28" fillId="24" borderId="20" xfId="0" applyFont="1" applyFill="1" applyBorder="1" applyAlignment="1">
      <alignment wrapText="1"/>
    </xf>
    <xf numFmtId="49" fontId="31" fillId="24" borderId="24" xfId="0" applyNumberFormat="1" applyFont="1" applyFill="1" applyBorder="1" applyAlignment="1">
      <alignment horizontal="center"/>
    </xf>
    <xf numFmtId="49" fontId="26" fillId="24" borderId="18" xfId="0" applyNumberFormat="1" applyFont="1" applyFill="1" applyBorder="1" applyAlignment="1">
      <alignment horizontal="right" vertical="center" wrapText="1"/>
    </xf>
    <xf numFmtId="0" fontId="42" fillId="24" borderId="23" xfId="0" applyFont="1" applyFill="1" applyBorder="1" applyAlignment="1">
      <alignment horizontal="left" wrapText="1"/>
    </xf>
    <xf numFmtId="49" fontId="34" fillId="24" borderId="15" xfId="62" applyNumberFormat="1" applyFont="1" applyFill="1" applyBorder="1" applyAlignment="1">
      <alignment horizontal="center" vertical="center" wrapText="1"/>
    </xf>
    <xf numFmtId="168" fontId="26" fillId="24" borderId="27" xfId="0" applyNumberFormat="1" applyFont="1" applyFill="1" applyBorder="1" applyAlignment="1">
      <alignment horizontal="right" vertical="center" wrapText="1"/>
    </xf>
    <xf numFmtId="168" fontId="28" fillId="24" borderId="31" xfId="0" applyNumberFormat="1" applyFont="1" applyFill="1" applyBorder="1" applyAlignment="1">
      <alignment/>
    </xf>
    <xf numFmtId="1" fontId="28" fillId="24" borderId="23" xfId="0" applyNumberFormat="1" applyFont="1" applyFill="1" applyBorder="1" applyAlignment="1">
      <alignment horizontal="center" vertical="center" wrapText="1"/>
    </xf>
    <xf numFmtId="1" fontId="28" fillId="24" borderId="23" xfId="0" applyNumberFormat="1" applyFont="1" applyFill="1" applyBorder="1" applyAlignment="1">
      <alignment horizontal="left" vertical="center" wrapText="1"/>
    </xf>
    <xf numFmtId="168" fontId="28" fillId="24" borderId="19" xfId="0" applyNumberFormat="1" applyFont="1" applyFill="1" applyBorder="1" applyAlignment="1">
      <alignment horizontal="right" vertical="center" wrapText="1"/>
    </xf>
    <xf numFmtId="49" fontId="31" fillId="24" borderId="18" xfId="0" applyNumberFormat="1" applyFont="1" applyFill="1" applyBorder="1" applyAlignment="1">
      <alignment/>
    </xf>
    <xf numFmtId="49" fontId="30" fillId="24" borderId="18" xfId="0" applyNumberFormat="1" applyFont="1" applyFill="1" applyBorder="1" applyAlignment="1">
      <alignment/>
    </xf>
    <xf numFmtId="169" fontId="28" fillId="24" borderId="19" xfId="0" applyNumberFormat="1" applyFont="1" applyFill="1" applyBorder="1" applyAlignment="1">
      <alignment/>
    </xf>
    <xf numFmtId="169" fontId="26" fillId="24" borderId="19" xfId="0" applyNumberFormat="1" applyFont="1" applyFill="1" applyBorder="1" applyAlignment="1">
      <alignment/>
    </xf>
    <xf numFmtId="0" fontId="43" fillId="24" borderId="23" xfId="53" applyNumberFormat="1" applyFont="1" applyFill="1" applyBorder="1" applyAlignment="1" applyProtection="1">
      <alignment vertical="center" wrapText="1"/>
      <protection hidden="1"/>
    </xf>
    <xf numFmtId="0" fontId="26" fillId="24" borderId="23" xfId="53" applyNumberFormat="1" applyFont="1" applyFill="1" applyBorder="1" applyAlignment="1" applyProtection="1">
      <alignment horizontal="left" vertical="center" wrapText="1"/>
      <protection hidden="1"/>
    </xf>
    <xf numFmtId="0" fontId="28" fillId="24" borderId="23" xfId="0" applyFont="1" applyFill="1" applyBorder="1" applyAlignment="1">
      <alignment wrapText="1"/>
    </xf>
    <xf numFmtId="49" fontId="44" fillId="24" borderId="18" xfId="0" applyNumberFormat="1" applyFont="1" applyFill="1" applyBorder="1" applyAlignment="1">
      <alignment/>
    </xf>
    <xf numFmtId="0" fontId="44" fillId="24" borderId="19" xfId="0" applyFont="1" applyFill="1" applyBorder="1" applyAlignment="1">
      <alignment/>
    </xf>
    <xf numFmtId="0" fontId="37" fillId="24" borderId="19" xfId="0" applyFont="1" applyFill="1" applyBorder="1" applyAlignment="1">
      <alignment/>
    </xf>
    <xf numFmtId="49" fontId="28" fillId="24" borderId="18" xfId="0" applyNumberFormat="1" applyFont="1" applyFill="1" applyBorder="1" applyAlignment="1">
      <alignment horizontal="right" vertical="center" wrapText="1"/>
    </xf>
    <xf numFmtId="0" fontId="27" fillId="24" borderId="23" xfId="53" applyNumberFormat="1" applyFont="1" applyFill="1" applyBorder="1" applyAlignment="1" applyProtection="1">
      <alignment horizontal="left" vertical="center" wrapText="1"/>
      <protection hidden="1"/>
    </xf>
    <xf numFmtId="49" fontId="34" fillId="24" borderId="15" xfId="62" applyNumberFormat="1" applyFont="1" applyFill="1" applyBorder="1" applyAlignment="1">
      <alignment horizontal="center" vertical="center" wrapText="1"/>
    </xf>
    <xf numFmtId="169" fontId="26" fillId="24" borderId="27" xfId="0" applyNumberFormat="1" applyFont="1" applyFill="1" applyBorder="1" applyAlignment="1">
      <alignment/>
    </xf>
    <xf numFmtId="49" fontId="41" fillId="24" borderId="29" xfId="0" applyNumberFormat="1" applyFont="1" applyFill="1" applyBorder="1" applyAlignment="1">
      <alignment horizontal="right" vertical="center" wrapText="1"/>
    </xf>
    <xf numFmtId="49" fontId="41" fillId="24" borderId="30" xfId="0" applyNumberFormat="1" applyFont="1" applyFill="1" applyBorder="1" applyAlignment="1">
      <alignment horizontal="right" vertical="center" wrapText="1"/>
    </xf>
    <xf numFmtId="0" fontId="45" fillId="24" borderId="23" xfId="0" applyFont="1" applyFill="1" applyBorder="1" applyAlignment="1">
      <alignment horizontal="left" wrapText="1"/>
    </xf>
    <xf numFmtId="49" fontId="45" fillId="24" borderId="18" xfId="0" applyNumberFormat="1" applyFont="1" applyFill="1" applyBorder="1" applyAlignment="1">
      <alignment horizontal="right" vertical="center" wrapText="1"/>
    </xf>
    <xf numFmtId="169" fontId="45" fillId="24" borderId="19" xfId="0" applyNumberFormat="1" applyFont="1" applyFill="1" applyBorder="1" applyAlignment="1">
      <alignment/>
    </xf>
    <xf numFmtId="49" fontId="28" fillId="24" borderId="0" xfId="0" applyNumberFormat="1" applyFont="1" applyFill="1" applyBorder="1" applyAlignment="1">
      <alignment/>
    </xf>
    <xf numFmtId="169" fontId="38" fillId="24" borderId="19" xfId="0" applyNumberFormat="1" applyFont="1" applyFill="1" applyBorder="1" applyAlignment="1">
      <alignment/>
    </xf>
    <xf numFmtId="38" fontId="45" fillId="24" borderId="23" xfId="61" applyNumberFormat="1" applyFont="1" applyFill="1" applyBorder="1" applyAlignment="1">
      <alignment horizontal="left" wrapText="1"/>
    </xf>
    <xf numFmtId="0" fontId="28" fillId="24" borderId="23" xfId="0" applyFont="1" applyFill="1" applyBorder="1" applyAlignment="1">
      <alignment horizontal="left" wrapText="1"/>
    </xf>
    <xf numFmtId="49" fontId="36" fillId="24" borderId="15" xfId="0" applyNumberFormat="1" applyFont="1" applyFill="1" applyBorder="1" applyAlignment="1">
      <alignment horizontal="right" vertical="center" wrapText="1"/>
    </xf>
    <xf numFmtId="49" fontId="26" fillId="24" borderId="32" xfId="0" applyNumberFormat="1" applyFont="1" applyFill="1" applyBorder="1" applyAlignment="1">
      <alignment horizontal="right" vertical="center" wrapText="1"/>
    </xf>
    <xf numFmtId="1" fontId="29" fillId="24" borderId="16" xfId="0" applyNumberFormat="1" applyFont="1" applyFill="1" applyBorder="1" applyAlignment="1">
      <alignment horizontal="center" vertical="center" wrapText="1"/>
    </xf>
    <xf numFmtId="49" fontId="41" fillId="24" borderId="16" xfId="0" applyNumberFormat="1" applyFont="1" applyFill="1" applyBorder="1" applyAlignment="1">
      <alignment horizontal="right" vertical="center" wrapText="1"/>
    </xf>
    <xf numFmtId="169" fontId="28" fillId="24" borderId="16" xfId="0" applyNumberFormat="1" applyFont="1" applyFill="1" applyBorder="1" applyAlignment="1">
      <alignment/>
    </xf>
    <xf numFmtId="0" fontId="28" fillId="24" borderId="23" xfId="53" applyNumberFormat="1" applyFont="1" applyFill="1" applyBorder="1" applyAlignment="1" applyProtection="1">
      <alignment vertical="center" wrapText="1"/>
      <protection hidden="1"/>
    </xf>
    <xf numFmtId="1" fontId="26" fillId="24" borderId="2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8" fontId="6" fillId="24" borderId="10" xfId="0" applyNumberFormat="1" applyFont="1" applyFill="1" applyBorder="1" applyAlignment="1">
      <alignment horizontal="center" vertical="center"/>
    </xf>
    <xf numFmtId="49" fontId="52" fillId="0" borderId="10" xfId="62" applyNumberFormat="1" applyFont="1" applyFill="1" applyBorder="1" applyAlignment="1">
      <alignment horizontal="center" wrapText="1"/>
    </xf>
    <xf numFmtId="49" fontId="53" fillId="0" borderId="10" xfId="62" applyNumberFormat="1" applyFont="1" applyFill="1" applyBorder="1" applyAlignment="1">
      <alignment horizontal="center" wrapText="1"/>
    </xf>
    <xf numFmtId="49" fontId="6" fillId="0" borderId="10" xfId="62" applyNumberFormat="1" applyFont="1" applyFill="1" applyBorder="1" applyAlignment="1">
      <alignment horizontal="center" wrapText="1"/>
    </xf>
    <xf numFmtId="49" fontId="54" fillId="0" borderId="10" xfId="62" applyNumberFormat="1" applyFont="1" applyFill="1" applyBorder="1" applyAlignment="1">
      <alignment horizontal="center" wrapText="1"/>
    </xf>
    <xf numFmtId="0" fontId="5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>
      <alignment wrapText="1"/>
    </xf>
    <xf numFmtId="49" fontId="28" fillId="24" borderId="3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2" fillId="0" borderId="10" xfId="6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49" fontId="33" fillId="24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8" xfId="0" applyFill="1" applyBorder="1" applyAlignment="1">
      <alignment/>
    </xf>
    <xf numFmtId="1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8" fillId="24" borderId="23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69" fontId="28" fillId="24" borderId="10" xfId="62" applyNumberFormat="1" applyFont="1" applyFill="1" applyBorder="1" applyAlignment="1">
      <alignment horizontal="right"/>
    </xf>
    <xf numFmtId="0" fontId="26" fillId="24" borderId="23" xfId="53" applyNumberFormat="1" applyFont="1" applyFill="1" applyBorder="1" applyAlignment="1" applyProtection="1">
      <alignment horizontal="left" vertical="center" wrapText="1"/>
      <protection hidden="1"/>
    </xf>
    <xf numFmtId="49" fontId="41" fillId="24" borderId="10" xfId="0" applyNumberFormat="1" applyFont="1" applyFill="1" applyBorder="1" applyAlignment="1">
      <alignment horizontal="right" vertical="center" wrapText="1"/>
    </xf>
    <xf numFmtId="49" fontId="34" fillId="24" borderId="10" xfId="0" applyNumberFormat="1" applyFont="1" applyFill="1" applyBorder="1" applyAlignment="1">
      <alignment horizontal="right" vertical="center" wrapText="1"/>
    </xf>
    <xf numFmtId="1" fontId="56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Border="1" applyAlignment="1">
      <alignment/>
    </xf>
    <xf numFmtId="0" fontId="34" fillId="24" borderId="23" xfId="53" applyNumberFormat="1" applyFont="1" applyFill="1" applyBorder="1" applyAlignment="1" applyProtection="1">
      <alignment horizontal="left" vertical="center" wrapText="1"/>
      <protection hidden="1"/>
    </xf>
    <xf numFmtId="0" fontId="34" fillId="24" borderId="23" xfId="53" applyNumberFormat="1" applyFont="1" applyFill="1" applyBorder="1" applyAlignment="1" applyProtection="1">
      <alignment horizontal="left" vertical="center" wrapText="1"/>
      <protection hidden="1"/>
    </xf>
    <xf numFmtId="0" fontId="26" fillId="24" borderId="26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2" fillId="0" borderId="10" xfId="62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/>
    </xf>
    <xf numFmtId="1" fontId="6" fillId="0" borderId="18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 wrapText="1"/>
    </xf>
    <xf numFmtId="49" fontId="41" fillId="24" borderId="10" xfId="62" applyNumberFormat="1" applyFont="1" applyFill="1" applyBorder="1" applyAlignment="1">
      <alignment horizontal="center" vertical="center" wrapText="1"/>
    </xf>
    <xf numFmtId="49" fontId="31" fillId="24" borderId="18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56" fillId="0" borderId="10" xfId="62" applyNumberFormat="1" applyFont="1" applyFill="1" applyBorder="1" applyAlignment="1">
      <alignment horizontal="center" vertical="center" wrapText="1"/>
    </xf>
    <xf numFmtId="49" fontId="41" fillId="24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right"/>
    </xf>
    <xf numFmtId="0" fontId="7" fillId="0" borderId="33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49" fillId="0" borderId="0" xfId="0" applyFont="1" applyFill="1" applyAlignment="1">
      <alignment horizontal="center" vertical="center" wrapText="1"/>
    </xf>
    <xf numFmtId="169" fontId="50" fillId="0" borderId="0" xfId="0" applyNumberFormat="1" applyFont="1" applyFill="1" applyBorder="1" applyAlignment="1">
      <alignment horizontal="center" vertical="center" wrapText="1"/>
    </xf>
    <xf numFmtId="169" fontId="51" fillId="0" borderId="0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6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26" fillId="0" borderId="0" xfId="0" applyNumberFormat="1" applyFont="1" applyAlignment="1">
      <alignment horizontal="right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177"/>
  <sheetViews>
    <sheetView zoomScalePageLayoutView="0" workbookViewId="0" topLeftCell="A73">
      <selection activeCell="A80" sqref="A80"/>
    </sheetView>
  </sheetViews>
  <sheetFormatPr defaultColWidth="9.140625" defaultRowHeight="12.75"/>
  <cols>
    <col min="1" max="1" width="57.140625" style="11" customWidth="1"/>
    <col min="2" max="2" width="7.00390625" style="14" customWidth="1"/>
    <col min="3" max="3" width="5.8515625" style="14" customWidth="1"/>
    <col min="4" max="4" width="9.140625" style="14" customWidth="1"/>
    <col min="5" max="5" width="5.8515625" style="14" customWidth="1"/>
    <col min="6" max="6" width="9.00390625" style="14" customWidth="1"/>
    <col min="7" max="7" width="9.7109375" style="14" customWidth="1"/>
    <col min="8" max="8" width="7.8515625" style="11" customWidth="1"/>
    <col min="9" max="9" width="9.140625" style="11" hidden="1" customWidth="1"/>
    <col min="10" max="16384" width="9.140625" style="11" customWidth="1"/>
  </cols>
  <sheetData>
    <row r="1" spans="4:8" ht="12.75">
      <c r="D1" s="265" t="s">
        <v>207</v>
      </c>
      <c r="E1" s="265"/>
      <c r="F1" s="265"/>
      <c r="G1" s="265"/>
      <c r="H1" s="265"/>
    </row>
    <row r="2" spans="1:10" ht="30" customHeight="1">
      <c r="A2" s="275" t="s">
        <v>223</v>
      </c>
      <c r="B2" s="276"/>
      <c r="C2" s="276"/>
      <c r="D2" s="276"/>
      <c r="E2" s="276"/>
      <c r="F2" s="276"/>
      <c r="G2" s="276"/>
      <c r="H2" s="276"/>
      <c r="I2" s="209"/>
      <c r="J2" s="209"/>
    </row>
    <row r="3" spans="1:10" ht="39.75" customHeight="1" hidden="1">
      <c r="A3" s="275"/>
      <c r="B3" s="276"/>
      <c r="C3" s="276"/>
      <c r="D3" s="276"/>
      <c r="E3" s="276"/>
      <c r="F3" s="276"/>
      <c r="G3" s="276"/>
      <c r="H3" s="276"/>
      <c r="I3" s="276"/>
      <c r="J3" s="235"/>
    </row>
    <row r="4" spans="2:8" ht="12.75">
      <c r="B4" s="260" t="s">
        <v>224</v>
      </c>
      <c r="C4" s="261"/>
      <c r="D4" s="261"/>
      <c r="E4" s="261"/>
      <c r="F4" s="261"/>
      <c r="G4" s="261"/>
      <c r="H4" s="262"/>
    </row>
    <row r="5" spans="4:8" ht="0.75" customHeight="1">
      <c r="D5" s="265"/>
      <c r="E5" s="265"/>
      <c r="F5" s="265"/>
      <c r="G5" s="265"/>
      <c r="H5" s="265"/>
    </row>
    <row r="6" spans="1:8" ht="12.75" hidden="1">
      <c r="A6" s="263"/>
      <c r="B6" s="263"/>
      <c r="C6" s="263"/>
      <c r="D6" s="263"/>
      <c r="E6" s="263"/>
      <c r="F6" s="263"/>
      <c r="G6" s="263"/>
      <c r="H6" s="263"/>
    </row>
    <row r="7" spans="1:8" ht="18.75" customHeight="1" hidden="1">
      <c r="A7" s="263"/>
      <c r="B7" s="264"/>
      <c r="C7" s="264"/>
      <c r="D7" s="264"/>
      <c r="E7" s="264"/>
      <c r="F7" s="264"/>
      <c r="G7" s="264"/>
      <c r="H7" s="264"/>
    </row>
    <row r="8" spans="2:8" ht="12" customHeight="1" hidden="1">
      <c r="B8" s="260"/>
      <c r="C8" s="261"/>
      <c r="D8" s="261"/>
      <c r="E8" s="261"/>
      <c r="F8" s="261"/>
      <c r="G8" s="261"/>
      <c r="H8" s="262"/>
    </row>
    <row r="9" spans="1:8" ht="0.75" customHeight="1" hidden="1">
      <c r="A9" s="268"/>
      <c r="B9" s="268"/>
      <c r="C9" s="268"/>
      <c r="D9" s="268"/>
      <c r="E9" s="268"/>
      <c r="F9" s="268"/>
      <c r="G9" s="268"/>
      <c r="H9" s="268"/>
    </row>
    <row r="10" spans="1:8" ht="45.75" customHeight="1">
      <c r="A10" s="269" t="s">
        <v>225</v>
      </c>
      <c r="B10" s="269"/>
      <c r="C10" s="269"/>
      <c r="D10" s="269"/>
      <c r="E10" s="269"/>
      <c r="F10" s="269"/>
      <c r="G10" s="269"/>
      <c r="H10" s="269"/>
    </row>
    <row r="11" spans="1:8" ht="15" customHeight="1" thickBot="1">
      <c r="A11" s="15"/>
      <c r="B11" s="16"/>
      <c r="C11" s="16"/>
      <c r="D11" s="16"/>
      <c r="E11" s="270" t="s">
        <v>74</v>
      </c>
      <c r="F11" s="270"/>
      <c r="G11" s="270"/>
      <c r="H11" s="270"/>
    </row>
    <row r="12" spans="1:8" ht="27.75" customHeight="1">
      <c r="A12" s="17" t="s">
        <v>48</v>
      </c>
      <c r="B12" s="271" t="s">
        <v>49</v>
      </c>
      <c r="C12" s="272"/>
      <c r="D12" s="272"/>
      <c r="E12" s="273"/>
      <c r="F12" s="266" t="s">
        <v>219</v>
      </c>
      <c r="G12" s="266" t="s">
        <v>226</v>
      </c>
      <c r="H12" s="266" t="s">
        <v>220</v>
      </c>
    </row>
    <row r="13" spans="1:8" ht="57.75" thickBot="1">
      <c r="A13" s="18"/>
      <c r="B13" s="19" t="s">
        <v>52</v>
      </c>
      <c r="C13" s="20" t="s">
        <v>51</v>
      </c>
      <c r="D13" s="21" t="s">
        <v>50</v>
      </c>
      <c r="E13" s="21" t="s">
        <v>53</v>
      </c>
      <c r="F13" s="274"/>
      <c r="G13" s="274"/>
      <c r="H13" s="267"/>
    </row>
    <row r="14" spans="1:8" ht="14.25">
      <c r="A14" s="136" t="s">
        <v>19</v>
      </c>
      <c r="B14" s="137" t="s">
        <v>20</v>
      </c>
      <c r="C14" s="137" t="s">
        <v>17</v>
      </c>
      <c r="D14" s="137" t="s">
        <v>18</v>
      </c>
      <c r="E14" s="138" t="s">
        <v>16</v>
      </c>
      <c r="F14" s="139">
        <f>F15+F22+F44+F38+F48</f>
        <v>4388.6</v>
      </c>
      <c r="G14" s="139">
        <f>G15+G22+G44+G38+G48</f>
        <v>1848.2000000000003</v>
      </c>
      <c r="H14" s="139">
        <v>42.1</v>
      </c>
    </row>
    <row r="15" spans="1:8" ht="25.5">
      <c r="A15" s="114" t="s">
        <v>26</v>
      </c>
      <c r="B15" s="80" t="s">
        <v>20</v>
      </c>
      <c r="C15" s="80" t="s">
        <v>27</v>
      </c>
      <c r="D15" s="80" t="s">
        <v>18</v>
      </c>
      <c r="E15" s="80" t="s">
        <v>16</v>
      </c>
      <c r="F15" s="115">
        <f aca="true" t="shared" si="0" ref="F15:H18">F16</f>
        <v>681.5</v>
      </c>
      <c r="G15" s="115">
        <f t="shared" si="0"/>
        <v>274.1</v>
      </c>
      <c r="H15" s="115">
        <f t="shared" si="0"/>
        <v>40.2</v>
      </c>
    </row>
    <row r="16" spans="1:8" ht="25.5" customHeight="1">
      <c r="A16" s="116" t="s">
        <v>22</v>
      </c>
      <c r="B16" s="81" t="s">
        <v>20</v>
      </c>
      <c r="C16" s="81" t="s">
        <v>27</v>
      </c>
      <c r="D16" s="81" t="s">
        <v>23</v>
      </c>
      <c r="E16" s="81" t="s">
        <v>16</v>
      </c>
      <c r="F16" s="109">
        <f t="shared" si="0"/>
        <v>681.5</v>
      </c>
      <c r="G16" s="109">
        <f t="shared" si="0"/>
        <v>274.1</v>
      </c>
      <c r="H16" s="109">
        <f t="shared" si="0"/>
        <v>40.2</v>
      </c>
    </row>
    <row r="17" spans="1:8" ht="12.75">
      <c r="A17" s="116" t="s">
        <v>1</v>
      </c>
      <c r="B17" s="81" t="s">
        <v>20</v>
      </c>
      <c r="C17" s="81" t="s">
        <v>27</v>
      </c>
      <c r="D17" s="81" t="s">
        <v>0</v>
      </c>
      <c r="E17" s="81" t="s">
        <v>16</v>
      </c>
      <c r="F17" s="109">
        <f t="shared" si="0"/>
        <v>681.5</v>
      </c>
      <c r="G17" s="109">
        <f t="shared" si="0"/>
        <v>274.1</v>
      </c>
      <c r="H17" s="109">
        <f t="shared" si="0"/>
        <v>40.2</v>
      </c>
    </row>
    <row r="18" spans="1:8" ht="38.25">
      <c r="A18" s="116" t="s">
        <v>96</v>
      </c>
      <c r="B18" s="81" t="s">
        <v>20</v>
      </c>
      <c r="C18" s="81" t="s">
        <v>27</v>
      </c>
      <c r="D18" s="81" t="s">
        <v>0</v>
      </c>
      <c r="E18" s="81">
        <v>100</v>
      </c>
      <c r="F18" s="109">
        <f t="shared" si="0"/>
        <v>681.5</v>
      </c>
      <c r="G18" s="109">
        <f t="shared" si="0"/>
        <v>274.1</v>
      </c>
      <c r="H18" s="109">
        <f t="shared" si="0"/>
        <v>40.2</v>
      </c>
    </row>
    <row r="19" spans="1:8" ht="12.75">
      <c r="A19" s="116" t="s">
        <v>97</v>
      </c>
      <c r="B19" s="81" t="s">
        <v>20</v>
      </c>
      <c r="C19" s="81" t="s">
        <v>27</v>
      </c>
      <c r="D19" s="81" t="s">
        <v>0</v>
      </c>
      <c r="E19" s="117">
        <v>120</v>
      </c>
      <c r="F19" s="109">
        <f>F20+F21</f>
        <v>681.5</v>
      </c>
      <c r="G19" s="109">
        <f>G20+G21</f>
        <v>274.1</v>
      </c>
      <c r="H19" s="109">
        <f>H20+H21</f>
        <v>40.2</v>
      </c>
    </row>
    <row r="20" spans="1:8" ht="14.25" customHeight="1">
      <c r="A20" s="118" t="s">
        <v>98</v>
      </c>
      <c r="B20" s="81" t="s">
        <v>20</v>
      </c>
      <c r="C20" s="81" t="s">
        <v>27</v>
      </c>
      <c r="D20" s="81" t="s">
        <v>0</v>
      </c>
      <c r="E20" s="117">
        <v>121</v>
      </c>
      <c r="F20" s="109">
        <v>681.5</v>
      </c>
      <c r="G20" s="109">
        <v>274.1</v>
      </c>
      <c r="H20" s="109">
        <v>40.2</v>
      </c>
    </row>
    <row r="21" spans="1:8" ht="15" customHeight="1" hidden="1">
      <c r="A21" s="118" t="s">
        <v>99</v>
      </c>
      <c r="B21" s="81" t="s">
        <v>20</v>
      </c>
      <c r="C21" s="81" t="s">
        <v>27</v>
      </c>
      <c r="D21" s="81" t="s">
        <v>0</v>
      </c>
      <c r="E21" s="117">
        <v>122</v>
      </c>
      <c r="F21" s="109"/>
      <c r="G21" s="109"/>
      <c r="H21" s="109"/>
    </row>
    <row r="22" spans="1:8" ht="38.25">
      <c r="A22" s="114" t="s">
        <v>28</v>
      </c>
      <c r="B22" s="80" t="s">
        <v>20</v>
      </c>
      <c r="C22" s="80" t="s">
        <v>29</v>
      </c>
      <c r="D22" s="80" t="s">
        <v>18</v>
      </c>
      <c r="E22" s="119" t="s">
        <v>16</v>
      </c>
      <c r="F22" s="120">
        <f>F23+F32</f>
        <v>3026.7</v>
      </c>
      <c r="G22" s="120">
        <f>G23+G32</f>
        <v>1176.1000000000001</v>
      </c>
      <c r="H22" s="120">
        <v>38.9</v>
      </c>
    </row>
    <row r="23" spans="1:8" ht="25.5" customHeight="1">
      <c r="A23" s="114" t="s">
        <v>22</v>
      </c>
      <c r="B23" s="80" t="s">
        <v>20</v>
      </c>
      <c r="C23" s="80" t="s">
        <v>29</v>
      </c>
      <c r="D23" s="80" t="s">
        <v>23</v>
      </c>
      <c r="E23" s="119" t="s">
        <v>16</v>
      </c>
      <c r="F23" s="120">
        <f>F24</f>
        <v>2990.3999999999996</v>
      </c>
      <c r="G23" s="120">
        <f>G24</f>
        <v>1157.9</v>
      </c>
      <c r="H23" s="120">
        <v>38.7</v>
      </c>
    </row>
    <row r="24" spans="1:8" ht="12.75">
      <c r="A24" s="116" t="s">
        <v>24</v>
      </c>
      <c r="B24" s="81" t="s">
        <v>20</v>
      </c>
      <c r="C24" s="81" t="s">
        <v>29</v>
      </c>
      <c r="D24" s="81" t="s">
        <v>25</v>
      </c>
      <c r="E24" s="117" t="s">
        <v>16</v>
      </c>
      <c r="F24" s="121">
        <f>F25+F27+F28+F29+F30+F31</f>
        <v>2990.3999999999996</v>
      </c>
      <c r="G24" s="121">
        <f>G25+G27+G28+G29+G30+G31</f>
        <v>1157.9</v>
      </c>
      <c r="H24" s="121">
        <v>38.7</v>
      </c>
    </row>
    <row r="25" spans="1:8" ht="14.25" customHeight="1">
      <c r="A25" s="118" t="s">
        <v>98</v>
      </c>
      <c r="B25" s="81" t="s">
        <v>20</v>
      </c>
      <c r="C25" s="81" t="s">
        <v>29</v>
      </c>
      <c r="D25" s="81" t="s">
        <v>25</v>
      </c>
      <c r="E25" s="117">
        <v>121</v>
      </c>
      <c r="F25" s="121">
        <v>2682.7</v>
      </c>
      <c r="G25" s="121">
        <v>1061.2</v>
      </c>
      <c r="H25" s="121">
        <v>39.6</v>
      </c>
    </row>
    <row r="26" spans="1:8" ht="15" customHeight="1" hidden="1">
      <c r="A26" s="118" t="s">
        <v>99</v>
      </c>
      <c r="B26" s="81" t="s">
        <v>20</v>
      </c>
      <c r="C26" s="81" t="s">
        <v>29</v>
      </c>
      <c r="D26" s="81" t="s">
        <v>25</v>
      </c>
      <c r="E26" s="117">
        <v>122</v>
      </c>
      <c r="F26" s="121"/>
      <c r="G26" s="121"/>
      <c r="H26" s="121"/>
    </row>
    <row r="27" spans="1:8" ht="31.5" customHeight="1" hidden="1">
      <c r="A27" s="122" t="s">
        <v>100</v>
      </c>
      <c r="B27" s="81" t="s">
        <v>20</v>
      </c>
      <c r="C27" s="81" t="s">
        <v>29</v>
      </c>
      <c r="D27" s="81" t="s">
        <v>25</v>
      </c>
      <c r="E27" s="117">
        <v>242</v>
      </c>
      <c r="F27" s="121">
        <v>0</v>
      </c>
      <c r="G27" s="121">
        <v>0</v>
      </c>
      <c r="H27" s="121">
        <v>0</v>
      </c>
    </row>
    <row r="28" spans="1:8" ht="31.5" customHeight="1" hidden="1">
      <c r="A28" s="122" t="s">
        <v>101</v>
      </c>
      <c r="B28" s="81" t="s">
        <v>20</v>
      </c>
      <c r="C28" s="81" t="s">
        <v>29</v>
      </c>
      <c r="D28" s="81" t="s">
        <v>25</v>
      </c>
      <c r="E28" s="117">
        <v>243</v>
      </c>
      <c r="F28" s="121">
        <v>0</v>
      </c>
      <c r="G28" s="121">
        <v>0</v>
      </c>
      <c r="H28" s="121">
        <v>0</v>
      </c>
    </row>
    <row r="29" spans="1:8" ht="31.5">
      <c r="A29" s="122" t="s">
        <v>102</v>
      </c>
      <c r="B29" s="81" t="s">
        <v>20</v>
      </c>
      <c r="C29" s="81" t="s">
        <v>29</v>
      </c>
      <c r="D29" s="81" t="s">
        <v>25</v>
      </c>
      <c r="E29" s="117">
        <v>244</v>
      </c>
      <c r="F29" s="121">
        <v>281.7</v>
      </c>
      <c r="G29" s="121">
        <v>88.2</v>
      </c>
      <c r="H29" s="121">
        <v>31.3</v>
      </c>
    </row>
    <row r="30" spans="1:8" ht="31.5">
      <c r="A30" s="122" t="s">
        <v>103</v>
      </c>
      <c r="B30" s="81" t="s">
        <v>20</v>
      </c>
      <c r="C30" s="81" t="s">
        <v>29</v>
      </c>
      <c r="D30" s="81" t="s">
        <v>25</v>
      </c>
      <c r="E30" s="117">
        <v>851</v>
      </c>
      <c r="F30" s="121">
        <v>20</v>
      </c>
      <c r="G30" s="121">
        <v>5.6</v>
      </c>
      <c r="H30" s="121">
        <v>28</v>
      </c>
    </row>
    <row r="31" spans="1:8" ht="15.75">
      <c r="A31" s="122" t="s">
        <v>104</v>
      </c>
      <c r="B31" s="81" t="s">
        <v>20</v>
      </c>
      <c r="C31" s="81" t="s">
        <v>29</v>
      </c>
      <c r="D31" s="81" t="s">
        <v>25</v>
      </c>
      <c r="E31" s="117">
        <v>852</v>
      </c>
      <c r="F31" s="121">
        <v>6</v>
      </c>
      <c r="G31" s="121">
        <v>2.9</v>
      </c>
      <c r="H31" s="121">
        <v>48.3</v>
      </c>
    </row>
    <row r="32" spans="1:8" ht="12.75">
      <c r="A32" s="114" t="s">
        <v>87</v>
      </c>
      <c r="B32" s="80" t="s">
        <v>20</v>
      </c>
      <c r="C32" s="80" t="s">
        <v>29</v>
      </c>
      <c r="D32" s="80" t="s">
        <v>86</v>
      </c>
      <c r="E32" s="119"/>
      <c r="F32" s="120">
        <f>F33+F37</f>
        <v>36.3</v>
      </c>
      <c r="G32" s="120">
        <f>G33+G37</f>
        <v>18.2</v>
      </c>
      <c r="H32" s="120">
        <v>50.1</v>
      </c>
    </row>
    <row r="33" spans="1:8" ht="34.5" customHeight="1">
      <c r="A33" s="123" t="s">
        <v>89</v>
      </c>
      <c r="B33" s="81" t="s">
        <v>20</v>
      </c>
      <c r="C33" s="81" t="s">
        <v>29</v>
      </c>
      <c r="D33" s="81" t="s">
        <v>70</v>
      </c>
      <c r="E33" s="117"/>
      <c r="F33" s="121">
        <f aca="true" t="shared" si="1" ref="F33:H34">F34</f>
        <v>20.8</v>
      </c>
      <c r="G33" s="121">
        <f t="shared" si="1"/>
        <v>10.4</v>
      </c>
      <c r="H33" s="121">
        <f t="shared" si="1"/>
        <v>50</v>
      </c>
    </row>
    <row r="34" spans="1:8" ht="36">
      <c r="A34" s="123" t="s">
        <v>173</v>
      </c>
      <c r="B34" s="81" t="s">
        <v>20</v>
      </c>
      <c r="C34" s="81" t="s">
        <v>29</v>
      </c>
      <c r="D34" s="84" t="s">
        <v>70</v>
      </c>
      <c r="E34" s="124" t="s">
        <v>172</v>
      </c>
      <c r="F34" s="121">
        <f t="shared" si="1"/>
        <v>20.8</v>
      </c>
      <c r="G34" s="121">
        <f t="shared" si="1"/>
        <v>10.4</v>
      </c>
      <c r="H34" s="121">
        <f t="shared" si="1"/>
        <v>50</v>
      </c>
    </row>
    <row r="35" spans="1:8" ht="12.75" customHeight="1">
      <c r="A35" s="125" t="s">
        <v>69</v>
      </c>
      <c r="B35" s="81" t="s">
        <v>20</v>
      </c>
      <c r="C35" s="81" t="s">
        <v>29</v>
      </c>
      <c r="D35" s="86" t="s">
        <v>71</v>
      </c>
      <c r="E35" s="126" t="s">
        <v>172</v>
      </c>
      <c r="F35" s="121">
        <v>20.8</v>
      </c>
      <c r="G35" s="121">
        <v>10.4</v>
      </c>
      <c r="H35" s="121">
        <v>50</v>
      </c>
    </row>
    <row r="36" spans="1:8" ht="60">
      <c r="A36" s="127" t="s">
        <v>188</v>
      </c>
      <c r="B36" s="81" t="s">
        <v>20</v>
      </c>
      <c r="C36" s="81" t="s">
        <v>29</v>
      </c>
      <c r="D36" s="86" t="s">
        <v>78</v>
      </c>
      <c r="E36" s="126"/>
      <c r="F36" s="121">
        <f>F37</f>
        <v>15.5</v>
      </c>
      <c r="G36" s="121">
        <f>G37</f>
        <v>7.8</v>
      </c>
      <c r="H36" s="121">
        <f>H37</f>
        <v>50.3</v>
      </c>
    </row>
    <row r="37" spans="1:8" ht="24">
      <c r="A37" s="125" t="s">
        <v>187</v>
      </c>
      <c r="B37" s="81" t="s">
        <v>20</v>
      </c>
      <c r="C37" s="81" t="s">
        <v>29</v>
      </c>
      <c r="D37" s="86" t="s">
        <v>189</v>
      </c>
      <c r="E37" s="126" t="s">
        <v>106</v>
      </c>
      <c r="F37" s="121">
        <v>15.5</v>
      </c>
      <c r="G37" s="121">
        <v>7.8</v>
      </c>
      <c r="H37" s="121">
        <v>50.3</v>
      </c>
    </row>
    <row r="38" spans="1:8" ht="25.5">
      <c r="A38" s="114" t="s">
        <v>79</v>
      </c>
      <c r="B38" s="80" t="s">
        <v>20</v>
      </c>
      <c r="C38" s="80" t="s">
        <v>80</v>
      </c>
      <c r="D38" s="86"/>
      <c r="E38" s="126"/>
      <c r="F38" s="120">
        <f aca="true" t="shared" si="2" ref="F38:H40">F39</f>
        <v>84.80000000000001</v>
      </c>
      <c r="G38" s="120">
        <f t="shared" si="2"/>
        <v>42.5</v>
      </c>
      <c r="H38" s="120">
        <f t="shared" si="2"/>
        <v>50.1</v>
      </c>
    </row>
    <row r="39" spans="1:8" ht="12.75">
      <c r="A39" s="116" t="s">
        <v>87</v>
      </c>
      <c r="B39" s="81" t="s">
        <v>20</v>
      </c>
      <c r="C39" s="81" t="s">
        <v>80</v>
      </c>
      <c r="D39" s="81" t="s">
        <v>86</v>
      </c>
      <c r="E39" s="126"/>
      <c r="F39" s="120">
        <f t="shared" si="2"/>
        <v>84.80000000000001</v>
      </c>
      <c r="G39" s="120">
        <f t="shared" si="2"/>
        <v>42.5</v>
      </c>
      <c r="H39" s="120">
        <f t="shared" si="2"/>
        <v>50.1</v>
      </c>
    </row>
    <row r="40" spans="1:8" ht="36">
      <c r="A40" s="123" t="s">
        <v>88</v>
      </c>
      <c r="B40" s="81" t="s">
        <v>20</v>
      </c>
      <c r="C40" s="81" t="s">
        <v>80</v>
      </c>
      <c r="D40" s="81" t="s">
        <v>78</v>
      </c>
      <c r="E40" s="117"/>
      <c r="F40" s="121">
        <f t="shared" si="2"/>
        <v>84.80000000000001</v>
      </c>
      <c r="G40" s="121">
        <f t="shared" si="2"/>
        <v>42.5</v>
      </c>
      <c r="H40" s="121">
        <f t="shared" si="2"/>
        <v>50.1</v>
      </c>
    </row>
    <row r="41" spans="1:8" ht="12.75">
      <c r="A41" s="123" t="s">
        <v>105</v>
      </c>
      <c r="B41" s="81" t="s">
        <v>20</v>
      </c>
      <c r="C41" s="81" t="s">
        <v>80</v>
      </c>
      <c r="D41" s="81" t="s">
        <v>78</v>
      </c>
      <c r="E41" s="117">
        <v>540</v>
      </c>
      <c r="F41" s="121">
        <f>F42+F43</f>
        <v>84.80000000000001</v>
      </c>
      <c r="G41" s="121">
        <f>G42+G43</f>
        <v>42.5</v>
      </c>
      <c r="H41" s="121">
        <v>50.1</v>
      </c>
    </row>
    <row r="42" spans="1:8" ht="13.5" customHeight="1">
      <c r="A42" s="128" t="s">
        <v>82</v>
      </c>
      <c r="B42" s="81" t="s">
        <v>20</v>
      </c>
      <c r="C42" s="81" t="s">
        <v>80</v>
      </c>
      <c r="D42" s="86" t="s">
        <v>81</v>
      </c>
      <c r="E42" s="117">
        <v>540</v>
      </c>
      <c r="F42" s="121">
        <v>56.7</v>
      </c>
      <c r="G42" s="121">
        <v>28.4</v>
      </c>
      <c r="H42" s="121">
        <v>50.1</v>
      </c>
    </row>
    <row r="43" spans="1:8" ht="12.75">
      <c r="A43" s="128" t="s">
        <v>83</v>
      </c>
      <c r="B43" s="81" t="s">
        <v>20</v>
      </c>
      <c r="C43" s="81" t="s">
        <v>80</v>
      </c>
      <c r="D43" s="86" t="s">
        <v>77</v>
      </c>
      <c r="E43" s="117">
        <v>540</v>
      </c>
      <c r="F43" s="121">
        <v>28.1</v>
      </c>
      <c r="G43" s="121">
        <v>14.1</v>
      </c>
      <c r="H43" s="121">
        <v>50.2</v>
      </c>
    </row>
    <row r="44" spans="1:8" ht="12.75">
      <c r="A44" s="114" t="s">
        <v>2</v>
      </c>
      <c r="B44" s="80" t="s">
        <v>20</v>
      </c>
      <c r="C44" s="80">
        <v>11</v>
      </c>
      <c r="D44" s="80"/>
      <c r="E44" s="119" t="s">
        <v>16</v>
      </c>
      <c r="F44" s="129">
        <f aca="true" t="shared" si="3" ref="F44:H46">F45</f>
        <v>5</v>
      </c>
      <c r="G44" s="129">
        <f t="shared" si="3"/>
        <v>0</v>
      </c>
      <c r="H44" s="129">
        <f t="shared" si="3"/>
        <v>0</v>
      </c>
    </row>
    <row r="45" spans="1:8" ht="12.75">
      <c r="A45" s="114" t="s">
        <v>2</v>
      </c>
      <c r="B45" s="80" t="s">
        <v>20</v>
      </c>
      <c r="C45" s="80">
        <v>11</v>
      </c>
      <c r="D45" s="80" t="s">
        <v>4</v>
      </c>
      <c r="E45" s="119"/>
      <c r="F45" s="129">
        <f t="shared" si="3"/>
        <v>5</v>
      </c>
      <c r="G45" s="129">
        <f t="shared" si="3"/>
        <v>0</v>
      </c>
      <c r="H45" s="129">
        <f t="shared" si="3"/>
        <v>0</v>
      </c>
    </row>
    <row r="46" spans="1:8" ht="12.75">
      <c r="A46" s="116" t="s">
        <v>5</v>
      </c>
      <c r="B46" s="81" t="s">
        <v>20</v>
      </c>
      <c r="C46" s="81">
        <v>11</v>
      </c>
      <c r="D46" s="81" t="s">
        <v>6</v>
      </c>
      <c r="E46" s="117" t="s">
        <v>16</v>
      </c>
      <c r="F46" s="130">
        <f t="shared" si="3"/>
        <v>5</v>
      </c>
      <c r="G46" s="130">
        <f t="shared" si="3"/>
        <v>0</v>
      </c>
      <c r="H46" s="130">
        <f t="shared" si="3"/>
        <v>0</v>
      </c>
    </row>
    <row r="47" spans="1:8" ht="12.75">
      <c r="A47" s="116" t="s">
        <v>107</v>
      </c>
      <c r="B47" s="81" t="s">
        <v>20</v>
      </c>
      <c r="C47" s="81">
        <v>11</v>
      </c>
      <c r="D47" s="81" t="s">
        <v>6</v>
      </c>
      <c r="E47" s="117" t="s">
        <v>108</v>
      </c>
      <c r="F47" s="130">
        <v>5</v>
      </c>
      <c r="G47" s="130">
        <v>0</v>
      </c>
      <c r="H47" s="130">
        <v>0</v>
      </c>
    </row>
    <row r="48" spans="1:8" ht="11.25" customHeight="1">
      <c r="A48" s="114" t="s">
        <v>38</v>
      </c>
      <c r="B48" s="80" t="s">
        <v>20</v>
      </c>
      <c r="C48" s="80">
        <v>13</v>
      </c>
      <c r="D48" s="80"/>
      <c r="E48" s="119"/>
      <c r="F48" s="129">
        <f>F49+F52+F55</f>
        <v>590.6</v>
      </c>
      <c r="G48" s="129">
        <f>G49+G52+G55</f>
        <v>355.5</v>
      </c>
      <c r="H48" s="129">
        <v>60.2</v>
      </c>
    </row>
    <row r="49" spans="1:8" ht="36" customHeight="1">
      <c r="A49" s="131" t="s">
        <v>73</v>
      </c>
      <c r="B49" s="80" t="s">
        <v>20</v>
      </c>
      <c r="C49" s="80">
        <v>13</v>
      </c>
      <c r="D49" s="80" t="s">
        <v>39</v>
      </c>
      <c r="E49" s="119"/>
      <c r="F49" s="129">
        <f aca="true" t="shared" si="4" ref="F49:H50">F50</f>
        <v>18</v>
      </c>
      <c r="G49" s="129">
        <f t="shared" si="4"/>
        <v>0.6</v>
      </c>
      <c r="H49" s="129">
        <f t="shared" si="4"/>
        <v>3.3</v>
      </c>
    </row>
    <row r="50" spans="1:8" ht="24">
      <c r="A50" s="132" t="s">
        <v>72</v>
      </c>
      <c r="B50" s="81" t="s">
        <v>20</v>
      </c>
      <c r="C50" s="81">
        <v>13</v>
      </c>
      <c r="D50" s="81" t="s">
        <v>40</v>
      </c>
      <c r="E50" s="117"/>
      <c r="F50" s="130">
        <f t="shared" si="4"/>
        <v>18</v>
      </c>
      <c r="G50" s="130">
        <f t="shared" si="4"/>
        <v>0.6</v>
      </c>
      <c r="H50" s="130">
        <f t="shared" si="4"/>
        <v>3.3</v>
      </c>
    </row>
    <row r="51" spans="1:8" ht="31.5">
      <c r="A51" s="122" t="s">
        <v>102</v>
      </c>
      <c r="B51" s="81" t="s">
        <v>20</v>
      </c>
      <c r="C51" s="81">
        <v>13</v>
      </c>
      <c r="D51" s="81" t="s">
        <v>40</v>
      </c>
      <c r="E51" s="117" t="s">
        <v>109</v>
      </c>
      <c r="F51" s="130">
        <v>18</v>
      </c>
      <c r="G51" s="130">
        <v>0.6</v>
      </c>
      <c r="H51" s="130">
        <v>3.3</v>
      </c>
    </row>
    <row r="52" spans="1:8" ht="12.75" customHeight="1">
      <c r="A52" s="131" t="s">
        <v>110</v>
      </c>
      <c r="B52" s="80" t="s">
        <v>20</v>
      </c>
      <c r="C52" s="80">
        <v>13</v>
      </c>
      <c r="D52" s="80" t="s">
        <v>111</v>
      </c>
      <c r="E52" s="119"/>
      <c r="F52" s="129">
        <f aca="true" t="shared" si="5" ref="F52:H53">F53</f>
        <v>195</v>
      </c>
      <c r="G52" s="129">
        <f t="shared" si="5"/>
        <v>120.5</v>
      </c>
      <c r="H52" s="129">
        <f t="shared" si="5"/>
        <v>61.8</v>
      </c>
    </row>
    <row r="53" spans="1:8" ht="12.75">
      <c r="A53" s="116" t="s">
        <v>59</v>
      </c>
      <c r="B53" s="81" t="s">
        <v>20</v>
      </c>
      <c r="C53" s="81">
        <v>13</v>
      </c>
      <c r="D53" s="81" t="s">
        <v>58</v>
      </c>
      <c r="E53" s="117"/>
      <c r="F53" s="130">
        <f t="shared" si="5"/>
        <v>195</v>
      </c>
      <c r="G53" s="130">
        <f t="shared" si="5"/>
        <v>120.5</v>
      </c>
      <c r="H53" s="130">
        <f t="shared" si="5"/>
        <v>61.8</v>
      </c>
    </row>
    <row r="54" spans="1:8" ht="31.5">
      <c r="A54" s="122" t="s">
        <v>102</v>
      </c>
      <c r="B54" s="81" t="s">
        <v>20</v>
      </c>
      <c r="C54" s="81">
        <v>13</v>
      </c>
      <c r="D54" s="81" t="s">
        <v>58</v>
      </c>
      <c r="E54" s="81" t="s">
        <v>109</v>
      </c>
      <c r="F54" s="130">
        <v>195</v>
      </c>
      <c r="G54" s="130">
        <v>120.5</v>
      </c>
      <c r="H54" s="130">
        <v>61.8</v>
      </c>
    </row>
    <row r="55" spans="1:8" ht="15.75">
      <c r="A55" s="225" t="s">
        <v>113</v>
      </c>
      <c r="B55" s="224" t="s">
        <v>20</v>
      </c>
      <c r="C55" s="224">
        <v>13</v>
      </c>
      <c r="D55" s="224" t="s">
        <v>92</v>
      </c>
      <c r="E55" s="81"/>
      <c r="F55" s="129">
        <f>F56+F58</f>
        <v>377.6</v>
      </c>
      <c r="G55" s="129">
        <f>G56+G58</f>
        <v>234.4</v>
      </c>
      <c r="H55" s="129">
        <v>62.1</v>
      </c>
    </row>
    <row r="56" spans="1:8" s="22" customFormat="1" ht="38.25" customHeight="1">
      <c r="A56" s="234" t="s">
        <v>211</v>
      </c>
      <c r="B56" s="80" t="s">
        <v>20</v>
      </c>
      <c r="C56" s="80" t="s">
        <v>90</v>
      </c>
      <c r="D56" s="80" t="s">
        <v>121</v>
      </c>
      <c r="E56" s="80"/>
      <c r="F56" s="129">
        <f>F57</f>
        <v>271.6</v>
      </c>
      <c r="G56" s="129">
        <f>G57</f>
        <v>133</v>
      </c>
      <c r="H56" s="129">
        <f>H57</f>
        <v>49</v>
      </c>
    </row>
    <row r="57" spans="1:8" s="22" customFormat="1" ht="33.75" customHeight="1" thickBot="1">
      <c r="A57" s="133" t="s">
        <v>100</v>
      </c>
      <c r="B57" s="134" t="s">
        <v>190</v>
      </c>
      <c r="C57" s="134" t="s">
        <v>90</v>
      </c>
      <c r="D57" s="134" t="s">
        <v>121</v>
      </c>
      <c r="E57" s="134" t="s">
        <v>122</v>
      </c>
      <c r="F57" s="135">
        <v>271.6</v>
      </c>
      <c r="G57" s="135">
        <v>133</v>
      </c>
      <c r="H57" s="135">
        <v>49</v>
      </c>
    </row>
    <row r="58" spans="1:8" s="22" customFormat="1" ht="45.75" customHeight="1">
      <c r="A58" s="233" t="s">
        <v>216</v>
      </c>
      <c r="B58" s="221" t="s">
        <v>20</v>
      </c>
      <c r="C58" s="219">
        <v>13</v>
      </c>
      <c r="D58" s="222" t="s">
        <v>215</v>
      </c>
      <c r="E58" s="217"/>
      <c r="F58" s="129">
        <f>F59</f>
        <v>106</v>
      </c>
      <c r="G58" s="129">
        <f>G59</f>
        <v>101.4</v>
      </c>
      <c r="H58" s="129">
        <f>H59</f>
        <v>95.7</v>
      </c>
    </row>
    <row r="59" spans="1:8" ht="35.25" customHeight="1" thickBot="1">
      <c r="A59" s="133" t="s">
        <v>100</v>
      </c>
      <c r="B59" s="134" t="s">
        <v>190</v>
      </c>
      <c r="C59" s="134" t="s">
        <v>90</v>
      </c>
      <c r="D59" s="134" t="s">
        <v>215</v>
      </c>
      <c r="E59" s="134" t="s">
        <v>109</v>
      </c>
      <c r="F59" s="135">
        <v>106</v>
      </c>
      <c r="G59" s="135">
        <v>101.4</v>
      </c>
      <c r="H59" s="135">
        <v>95.7</v>
      </c>
    </row>
    <row r="60" spans="1:8" ht="14.25">
      <c r="A60" s="136" t="s">
        <v>31</v>
      </c>
      <c r="B60" s="137" t="s">
        <v>27</v>
      </c>
      <c r="C60" s="137" t="s">
        <v>17</v>
      </c>
      <c r="D60" s="137" t="s">
        <v>18</v>
      </c>
      <c r="E60" s="138" t="s">
        <v>16</v>
      </c>
      <c r="F60" s="139">
        <f aca="true" t="shared" si="6" ref="F60:H62">F61</f>
        <v>150.9</v>
      </c>
      <c r="G60" s="139">
        <f t="shared" si="6"/>
        <v>69</v>
      </c>
      <c r="H60" s="139">
        <f t="shared" si="6"/>
        <v>45.7</v>
      </c>
    </row>
    <row r="61" spans="1:8" ht="12.75">
      <c r="A61" s="140" t="s">
        <v>7</v>
      </c>
      <c r="B61" s="81" t="s">
        <v>27</v>
      </c>
      <c r="C61" s="81" t="s">
        <v>21</v>
      </c>
      <c r="D61" s="81" t="s">
        <v>18</v>
      </c>
      <c r="E61" s="117" t="s">
        <v>16</v>
      </c>
      <c r="F61" s="130">
        <f t="shared" si="6"/>
        <v>150.9</v>
      </c>
      <c r="G61" s="130">
        <f t="shared" si="6"/>
        <v>69</v>
      </c>
      <c r="H61" s="130">
        <f t="shared" si="6"/>
        <v>45.7</v>
      </c>
    </row>
    <row r="62" spans="1:8" ht="12.75">
      <c r="A62" s="140" t="s">
        <v>9</v>
      </c>
      <c r="B62" s="81" t="s">
        <v>27</v>
      </c>
      <c r="C62" s="81" t="s">
        <v>21</v>
      </c>
      <c r="D62" s="81" t="s">
        <v>10</v>
      </c>
      <c r="E62" s="117"/>
      <c r="F62" s="130">
        <f t="shared" si="6"/>
        <v>150.9</v>
      </c>
      <c r="G62" s="130">
        <f t="shared" si="6"/>
        <v>69</v>
      </c>
      <c r="H62" s="130">
        <f t="shared" si="6"/>
        <v>45.7</v>
      </c>
    </row>
    <row r="63" spans="1:8" ht="25.5">
      <c r="A63" s="116" t="s">
        <v>3</v>
      </c>
      <c r="B63" s="81" t="s">
        <v>27</v>
      </c>
      <c r="C63" s="81" t="s">
        <v>21</v>
      </c>
      <c r="D63" s="81" t="s">
        <v>8</v>
      </c>
      <c r="E63" s="117" t="s">
        <v>16</v>
      </c>
      <c r="F63" s="130">
        <f>F64+F66+F67+F68+F69+F70</f>
        <v>150.9</v>
      </c>
      <c r="G63" s="130">
        <f>G64+G66+G67+G68+G69+G70</f>
        <v>69</v>
      </c>
      <c r="H63" s="130">
        <v>45.7</v>
      </c>
    </row>
    <row r="64" spans="1:8" ht="15.75" thickBot="1">
      <c r="A64" s="141" t="s">
        <v>98</v>
      </c>
      <c r="B64" s="134" t="s">
        <v>27</v>
      </c>
      <c r="C64" s="134" t="s">
        <v>21</v>
      </c>
      <c r="D64" s="134" t="s">
        <v>8</v>
      </c>
      <c r="E64" s="142">
        <v>121</v>
      </c>
      <c r="F64" s="143">
        <v>150.9</v>
      </c>
      <c r="G64" s="143">
        <v>69</v>
      </c>
      <c r="H64" s="143">
        <v>45.7</v>
      </c>
    </row>
    <row r="65" spans="1:8" ht="15" customHeight="1" hidden="1">
      <c r="A65" s="144" t="s">
        <v>99</v>
      </c>
      <c r="B65" s="145" t="s">
        <v>27</v>
      </c>
      <c r="C65" s="145" t="s">
        <v>21</v>
      </c>
      <c r="D65" s="145" t="s">
        <v>8</v>
      </c>
      <c r="E65" s="146">
        <v>122</v>
      </c>
      <c r="F65" s="147"/>
      <c r="G65" s="147"/>
      <c r="H65" s="147"/>
    </row>
    <row r="66" spans="1:8" ht="31.5" customHeight="1" hidden="1">
      <c r="A66" s="83" t="s">
        <v>100</v>
      </c>
      <c r="B66" s="81" t="s">
        <v>27</v>
      </c>
      <c r="C66" s="81" t="s">
        <v>21</v>
      </c>
      <c r="D66" s="81" t="s">
        <v>8</v>
      </c>
      <c r="E66" s="117">
        <v>242</v>
      </c>
      <c r="F66" s="82"/>
      <c r="G66" s="82"/>
      <c r="H66" s="82"/>
    </row>
    <row r="67" spans="1:8" ht="0.75" customHeight="1" hidden="1">
      <c r="A67" s="83" t="s">
        <v>101</v>
      </c>
      <c r="B67" s="81" t="s">
        <v>27</v>
      </c>
      <c r="C67" s="81" t="s">
        <v>21</v>
      </c>
      <c r="D67" s="81" t="s">
        <v>8</v>
      </c>
      <c r="E67" s="117">
        <v>243</v>
      </c>
      <c r="F67" s="82"/>
      <c r="G67" s="82"/>
      <c r="H67" s="82"/>
    </row>
    <row r="68" spans="1:8" ht="31.5" customHeight="1" hidden="1">
      <c r="A68" s="83" t="s">
        <v>102</v>
      </c>
      <c r="B68" s="81" t="s">
        <v>27</v>
      </c>
      <c r="C68" s="81" t="s">
        <v>21</v>
      </c>
      <c r="D68" s="81" t="s">
        <v>8</v>
      </c>
      <c r="E68" s="117">
        <v>244</v>
      </c>
      <c r="F68" s="82"/>
      <c r="G68" s="82"/>
      <c r="H68" s="82"/>
    </row>
    <row r="69" spans="1:8" ht="15.75" customHeight="1" hidden="1">
      <c r="A69" s="83" t="s">
        <v>103</v>
      </c>
      <c r="B69" s="81" t="s">
        <v>27</v>
      </c>
      <c r="C69" s="81" t="s">
        <v>21</v>
      </c>
      <c r="D69" s="81" t="s">
        <v>8</v>
      </c>
      <c r="E69" s="117">
        <v>851</v>
      </c>
      <c r="F69" s="82"/>
      <c r="G69" s="82"/>
      <c r="H69" s="82"/>
    </row>
    <row r="70" spans="1:8" ht="0.75" customHeight="1" thickBot="1">
      <c r="A70" s="148" t="s">
        <v>104</v>
      </c>
      <c r="B70" s="149" t="s">
        <v>27</v>
      </c>
      <c r="C70" s="149" t="s">
        <v>21</v>
      </c>
      <c r="D70" s="149" t="s">
        <v>8</v>
      </c>
      <c r="E70" s="150">
        <v>852</v>
      </c>
      <c r="F70" s="151"/>
      <c r="G70" s="151"/>
      <c r="H70" s="151">
        <v>14.7</v>
      </c>
    </row>
    <row r="71" spans="1:8" ht="14.25">
      <c r="A71" s="136" t="s">
        <v>75</v>
      </c>
      <c r="B71" s="137" t="s">
        <v>21</v>
      </c>
      <c r="C71" s="137" t="s">
        <v>17</v>
      </c>
      <c r="D71" s="137" t="s">
        <v>18</v>
      </c>
      <c r="E71" s="152"/>
      <c r="F71" s="153">
        <f>F72+F78</f>
        <v>147</v>
      </c>
      <c r="G71" s="153">
        <f>G72+G78</f>
        <v>62.400000000000006</v>
      </c>
      <c r="H71" s="153">
        <v>42.4</v>
      </c>
    </row>
    <row r="72" spans="1:8" s="22" customFormat="1" ht="27" customHeight="1">
      <c r="A72" s="131" t="s">
        <v>76</v>
      </c>
      <c r="B72" s="91" t="s">
        <v>21</v>
      </c>
      <c r="C72" s="91" t="s">
        <v>66</v>
      </c>
      <c r="D72" s="80"/>
      <c r="E72" s="80"/>
      <c r="F72" s="154">
        <f>F73+F75</f>
        <v>93.5</v>
      </c>
      <c r="G72" s="154">
        <f>G73+G75</f>
        <v>62.400000000000006</v>
      </c>
      <c r="H72" s="154">
        <v>66.7</v>
      </c>
    </row>
    <row r="73" spans="1:8" ht="27.75" customHeight="1">
      <c r="A73" s="155" t="s">
        <v>174</v>
      </c>
      <c r="B73" s="91" t="s">
        <v>21</v>
      </c>
      <c r="C73" s="91" t="s">
        <v>66</v>
      </c>
      <c r="D73" s="91" t="s">
        <v>175</v>
      </c>
      <c r="E73" s="80"/>
      <c r="F73" s="154">
        <f>F74</f>
        <v>70</v>
      </c>
      <c r="G73" s="154">
        <f>G74</f>
        <v>50.6</v>
      </c>
      <c r="H73" s="154">
        <f>H74</f>
        <v>72.3</v>
      </c>
    </row>
    <row r="74" spans="1:8" ht="31.5">
      <c r="A74" s="122" t="s">
        <v>102</v>
      </c>
      <c r="B74" s="92" t="s">
        <v>21</v>
      </c>
      <c r="C74" s="92" t="s">
        <v>66</v>
      </c>
      <c r="D74" s="92" t="s">
        <v>175</v>
      </c>
      <c r="E74" s="81">
        <v>244</v>
      </c>
      <c r="F74" s="156">
        <v>70</v>
      </c>
      <c r="G74" s="156">
        <v>50.6</v>
      </c>
      <c r="H74" s="156">
        <v>72.3</v>
      </c>
    </row>
    <row r="75" spans="1:8" ht="12.75">
      <c r="A75" s="114" t="s">
        <v>87</v>
      </c>
      <c r="B75" s="91" t="s">
        <v>21</v>
      </c>
      <c r="C75" s="91" t="s">
        <v>66</v>
      </c>
      <c r="D75" s="80" t="s">
        <v>86</v>
      </c>
      <c r="E75" s="80"/>
      <c r="F75" s="154">
        <f aca="true" t="shared" si="7" ref="F75:H76">F76</f>
        <v>23.5</v>
      </c>
      <c r="G75" s="154">
        <f t="shared" si="7"/>
        <v>11.8</v>
      </c>
      <c r="H75" s="154">
        <f t="shared" si="7"/>
        <v>50.2</v>
      </c>
    </row>
    <row r="76" spans="1:8" ht="36">
      <c r="A76" s="123" t="s">
        <v>88</v>
      </c>
      <c r="B76" s="92" t="s">
        <v>21</v>
      </c>
      <c r="C76" s="92" t="s">
        <v>66</v>
      </c>
      <c r="D76" s="81" t="s">
        <v>78</v>
      </c>
      <c r="E76" s="81"/>
      <c r="F76" s="156">
        <f t="shared" si="7"/>
        <v>23.5</v>
      </c>
      <c r="G76" s="156">
        <f t="shared" si="7"/>
        <v>11.8</v>
      </c>
      <c r="H76" s="156">
        <f t="shared" si="7"/>
        <v>50.2</v>
      </c>
    </row>
    <row r="77" spans="1:8" ht="24">
      <c r="A77" s="125" t="s">
        <v>54</v>
      </c>
      <c r="B77" s="92" t="s">
        <v>21</v>
      </c>
      <c r="C77" s="92" t="s">
        <v>66</v>
      </c>
      <c r="D77" s="86" t="s">
        <v>55</v>
      </c>
      <c r="E77" s="126" t="s">
        <v>106</v>
      </c>
      <c r="F77" s="156">
        <v>23.5</v>
      </c>
      <c r="G77" s="156">
        <v>11.8</v>
      </c>
      <c r="H77" s="156">
        <v>50.2</v>
      </c>
    </row>
    <row r="78" spans="1:8" ht="12.75">
      <c r="A78" s="131" t="s">
        <v>112</v>
      </c>
      <c r="B78" s="91" t="s">
        <v>21</v>
      </c>
      <c r="C78" s="91" t="s">
        <v>62</v>
      </c>
      <c r="D78" s="80"/>
      <c r="E78" s="80"/>
      <c r="F78" s="154">
        <f aca="true" t="shared" si="8" ref="F78:H80">F79</f>
        <v>53.5</v>
      </c>
      <c r="G78" s="154">
        <f t="shared" si="8"/>
        <v>0</v>
      </c>
      <c r="H78" s="154">
        <f t="shared" si="8"/>
        <v>0</v>
      </c>
    </row>
    <row r="79" spans="1:8" ht="12.75">
      <c r="A79" s="140" t="s">
        <v>113</v>
      </c>
      <c r="B79" s="81" t="s">
        <v>21</v>
      </c>
      <c r="C79" s="81" t="s">
        <v>62</v>
      </c>
      <c r="D79" s="81" t="s">
        <v>92</v>
      </c>
      <c r="E79" s="90"/>
      <c r="F79" s="156">
        <f t="shared" si="8"/>
        <v>53.5</v>
      </c>
      <c r="G79" s="156">
        <f t="shared" si="8"/>
        <v>0</v>
      </c>
      <c r="H79" s="156">
        <f t="shared" si="8"/>
        <v>0</v>
      </c>
    </row>
    <row r="80" spans="1:8" ht="38.25">
      <c r="A80" s="157" t="s">
        <v>128</v>
      </c>
      <c r="B80" s="93" t="s">
        <v>21</v>
      </c>
      <c r="C80" s="93" t="s">
        <v>62</v>
      </c>
      <c r="D80" s="93" t="s">
        <v>120</v>
      </c>
      <c r="E80" s="94"/>
      <c r="F80" s="158">
        <f t="shared" si="8"/>
        <v>53.5</v>
      </c>
      <c r="G80" s="158">
        <f t="shared" si="8"/>
        <v>0</v>
      </c>
      <c r="H80" s="158">
        <f t="shared" si="8"/>
        <v>0</v>
      </c>
    </row>
    <row r="81" spans="1:8" ht="32.25" thickBot="1">
      <c r="A81" s="159" t="s">
        <v>102</v>
      </c>
      <c r="B81" s="160" t="s">
        <v>21</v>
      </c>
      <c r="C81" s="160" t="s">
        <v>62</v>
      </c>
      <c r="D81" s="160" t="s">
        <v>120</v>
      </c>
      <c r="E81" s="161">
        <v>244</v>
      </c>
      <c r="F81" s="162">
        <v>53.5</v>
      </c>
      <c r="G81" s="162">
        <v>0</v>
      </c>
      <c r="H81" s="162">
        <v>0</v>
      </c>
    </row>
    <row r="82" spans="1:8" s="22" customFormat="1" ht="16.5" customHeight="1">
      <c r="A82" s="163" t="s">
        <v>84</v>
      </c>
      <c r="B82" s="137" t="s">
        <v>29</v>
      </c>
      <c r="C82" s="137"/>
      <c r="D82" s="137"/>
      <c r="E82" s="164"/>
      <c r="F82" s="153">
        <f>F83+F102</f>
        <v>5957.5</v>
      </c>
      <c r="G82" s="153">
        <f>G83+G102</f>
        <v>506.7</v>
      </c>
      <c r="H82" s="153">
        <v>8.5</v>
      </c>
    </row>
    <row r="83" spans="1:8" s="22" customFormat="1" ht="12.75">
      <c r="A83" s="114" t="s">
        <v>85</v>
      </c>
      <c r="B83" s="80" t="s">
        <v>29</v>
      </c>
      <c r="C83" s="80" t="s">
        <v>66</v>
      </c>
      <c r="D83" s="80"/>
      <c r="E83" s="165"/>
      <c r="F83" s="154">
        <f>F88+F86+F84</f>
        <v>5945.5</v>
      </c>
      <c r="G83" s="154">
        <f>G88+G86+G84</f>
        <v>500.7</v>
      </c>
      <c r="H83" s="154">
        <v>8.4</v>
      </c>
    </row>
    <row r="84" spans="1:8" s="22" customFormat="1" ht="25.5">
      <c r="A84" s="131" t="s">
        <v>227</v>
      </c>
      <c r="B84" s="80" t="s">
        <v>29</v>
      </c>
      <c r="C84" s="80" t="s">
        <v>66</v>
      </c>
      <c r="D84" s="80" t="s">
        <v>228</v>
      </c>
      <c r="E84" s="165"/>
      <c r="F84" s="129">
        <f>F85</f>
        <v>2159.5</v>
      </c>
      <c r="G84" s="129">
        <f>G85</f>
        <v>0</v>
      </c>
      <c r="H84" s="154">
        <v>0</v>
      </c>
    </row>
    <row r="85" spans="1:8" s="22" customFormat="1" ht="25.5">
      <c r="A85" s="184" t="s">
        <v>101</v>
      </c>
      <c r="B85" s="81" t="s">
        <v>29</v>
      </c>
      <c r="C85" s="81" t="s">
        <v>66</v>
      </c>
      <c r="D85" s="81" t="s">
        <v>228</v>
      </c>
      <c r="E85" s="252" t="s">
        <v>109</v>
      </c>
      <c r="F85" s="154">
        <v>2159.5</v>
      </c>
      <c r="G85" s="154">
        <v>0</v>
      </c>
      <c r="H85" s="154">
        <v>0</v>
      </c>
    </row>
    <row r="86" spans="1:8" s="22" customFormat="1" ht="25.5">
      <c r="A86" s="183" t="s">
        <v>198</v>
      </c>
      <c r="B86" s="80" t="s">
        <v>29</v>
      </c>
      <c r="C86" s="80" t="s">
        <v>66</v>
      </c>
      <c r="D86" s="99" t="s">
        <v>199</v>
      </c>
      <c r="E86" s="119"/>
      <c r="F86" s="129">
        <f>F87</f>
        <v>2384</v>
      </c>
      <c r="G86" s="129">
        <f>G87</f>
        <v>0</v>
      </c>
      <c r="H86" s="154">
        <v>0</v>
      </c>
    </row>
    <row r="87" spans="1:8" s="22" customFormat="1" ht="25.5">
      <c r="A87" s="184" t="s">
        <v>101</v>
      </c>
      <c r="B87" s="81" t="s">
        <v>29</v>
      </c>
      <c r="C87" s="81" t="s">
        <v>66</v>
      </c>
      <c r="D87" s="100" t="s">
        <v>200</v>
      </c>
      <c r="E87" s="117">
        <v>244</v>
      </c>
      <c r="F87" s="130">
        <v>2384</v>
      </c>
      <c r="G87" s="154">
        <v>0</v>
      </c>
      <c r="H87" s="154">
        <v>0</v>
      </c>
    </row>
    <row r="88" spans="1:8" s="22" customFormat="1" ht="12.75">
      <c r="A88" s="140" t="s">
        <v>113</v>
      </c>
      <c r="B88" s="81" t="s">
        <v>29</v>
      </c>
      <c r="C88" s="81" t="s">
        <v>66</v>
      </c>
      <c r="D88" s="81" t="s">
        <v>92</v>
      </c>
      <c r="E88" s="166"/>
      <c r="F88" s="154">
        <f>F93+F89+F91</f>
        <v>1402</v>
      </c>
      <c r="G88" s="154">
        <f>G93+G89+G91</f>
        <v>500.7</v>
      </c>
      <c r="H88" s="154">
        <v>35.7</v>
      </c>
    </row>
    <row r="89" spans="1:8" s="22" customFormat="1" ht="25.5">
      <c r="A89" s="131" t="s">
        <v>202</v>
      </c>
      <c r="B89" s="80" t="s">
        <v>29</v>
      </c>
      <c r="C89" s="80" t="s">
        <v>66</v>
      </c>
      <c r="D89" s="80" t="s">
        <v>201</v>
      </c>
      <c r="E89" s="166"/>
      <c r="F89" s="154">
        <f>F90</f>
        <v>212</v>
      </c>
      <c r="G89" s="154">
        <f>G90</f>
        <v>0</v>
      </c>
      <c r="H89" s="154">
        <f>H90</f>
        <v>0</v>
      </c>
    </row>
    <row r="90" spans="1:8" s="22" customFormat="1" ht="31.5">
      <c r="A90" s="167" t="s">
        <v>102</v>
      </c>
      <c r="B90" s="81" t="s">
        <v>29</v>
      </c>
      <c r="C90" s="81" t="s">
        <v>66</v>
      </c>
      <c r="D90" s="81" t="s">
        <v>201</v>
      </c>
      <c r="E90" s="168" t="s">
        <v>109</v>
      </c>
      <c r="F90" s="154">
        <v>212</v>
      </c>
      <c r="G90" s="154">
        <v>0</v>
      </c>
      <c r="H90" s="154">
        <v>0</v>
      </c>
    </row>
    <row r="91" spans="1:8" s="22" customFormat="1" ht="76.5">
      <c r="A91" s="1" t="s">
        <v>131</v>
      </c>
      <c r="B91" s="246" t="s">
        <v>29</v>
      </c>
      <c r="C91" s="246" t="s">
        <v>66</v>
      </c>
      <c r="D91" s="247" t="s">
        <v>132</v>
      </c>
      <c r="E91" s="248"/>
      <c r="F91" s="154">
        <f>F92</f>
        <v>440</v>
      </c>
      <c r="G91" s="154">
        <f>G92</f>
        <v>32.9</v>
      </c>
      <c r="H91" s="154">
        <v>7.5</v>
      </c>
    </row>
    <row r="92" spans="1:8" s="22" customFormat="1" ht="31.5">
      <c r="A92" s="122" t="s">
        <v>102</v>
      </c>
      <c r="B92" s="246" t="s">
        <v>29</v>
      </c>
      <c r="C92" s="246" t="s">
        <v>66</v>
      </c>
      <c r="D92" s="247" t="s">
        <v>132</v>
      </c>
      <c r="E92" s="249">
        <v>244</v>
      </c>
      <c r="F92" s="250">
        <v>440</v>
      </c>
      <c r="G92" s="154">
        <v>32.9</v>
      </c>
      <c r="H92" s="154">
        <v>7.5</v>
      </c>
    </row>
    <row r="93" spans="1:8" s="22" customFormat="1" ht="25.5">
      <c r="A93" s="169" t="s">
        <v>192</v>
      </c>
      <c r="B93" s="80" t="s">
        <v>29</v>
      </c>
      <c r="C93" s="80" t="s">
        <v>66</v>
      </c>
      <c r="D93" s="80" t="s">
        <v>191</v>
      </c>
      <c r="E93" s="166"/>
      <c r="F93" s="154">
        <f>F94</f>
        <v>750</v>
      </c>
      <c r="G93" s="154">
        <f>G94</f>
        <v>467.8</v>
      </c>
      <c r="H93" s="154">
        <f>H94</f>
        <v>62.4</v>
      </c>
    </row>
    <row r="94" spans="1:8" ht="31.5">
      <c r="A94" s="122" t="s">
        <v>102</v>
      </c>
      <c r="B94" s="81" t="s">
        <v>29</v>
      </c>
      <c r="C94" s="81" t="s">
        <v>66</v>
      </c>
      <c r="D94" s="81" t="s">
        <v>193</v>
      </c>
      <c r="E94" s="170" t="s">
        <v>109</v>
      </c>
      <c r="F94" s="156">
        <v>750</v>
      </c>
      <c r="G94" s="156">
        <v>467.8</v>
      </c>
      <c r="H94" s="156">
        <v>62.4</v>
      </c>
    </row>
    <row r="95" spans="1:8" s="22" customFormat="1" ht="12.75" customHeight="1" hidden="1">
      <c r="A95" s="140"/>
      <c r="B95" s="81"/>
      <c r="C95" s="81"/>
      <c r="D95" s="81"/>
      <c r="E95" s="166"/>
      <c r="F95" s="154"/>
      <c r="G95" s="154"/>
      <c r="H95" s="154"/>
    </row>
    <row r="96" spans="1:8" s="22" customFormat="1" ht="63.75" customHeight="1" hidden="1">
      <c r="A96" s="116" t="s">
        <v>131</v>
      </c>
      <c r="B96" s="81" t="s">
        <v>29</v>
      </c>
      <c r="C96" s="81" t="s">
        <v>66</v>
      </c>
      <c r="D96" s="95" t="s">
        <v>132</v>
      </c>
      <c r="E96" s="166"/>
      <c r="F96" s="154">
        <f>F97+F98</f>
        <v>0</v>
      </c>
      <c r="G96" s="154">
        <f>G97+G98</f>
        <v>0</v>
      </c>
      <c r="H96" s="154">
        <f>H97+H98</f>
        <v>0</v>
      </c>
    </row>
    <row r="97" spans="1:8" s="22" customFormat="1" ht="31.5" customHeight="1" hidden="1">
      <c r="A97" s="122" t="s">
        <v>101</v>
      </c>
      <c r="B97" s="81" t="s">
        <v>29</v>
      </c>
      <c r="C97" s="81" t="s">
        <v>66</v>
      </c>
      <c r="D97" s="95" t="s">
        <v>132</v>
      </c>
      <c r="E97" s="117">
        <v>243</v>
      </c>
      <c r="F97" s="156"/>
      <c r="G97" s="156"/>
      <c r="H97" s="156"/>
    </row>
    <row r="98" spans="1:8" s="22" customFormat="1" ht="31.5" customHeight="1" hidden="1">
      <c r="A98" s="122" t="s">
        <v>102</v>
      </c>
      <c r="B98" s="81" t="s">
        <v>29</v>
      </c>
      <c r="C98" s="81" t="s">
        <v>66</v>
      </c>
      <c r="D98" s="95" t="s">
        <v>132</v>
      </c>
      <c r="E98" s="117">
        <v>244</v>
      </c>
      <c r="F98" s="156"/>
      <c r="G98" s="156"/>
      <c r="H98" s="156"/>
    </row>
    <row r="99" spans="1:8" s="22" customFormat="1" ht="15.75" customHeight="1" hidden="1">
      <c r="A99" s="167" t="s">
        <v>176</v>
      </c>
      <c r="B99" s="93" t="s">
        <v>29</v>
      </c>
      <c r="C99" s="93" t="s">
        <v>66</v>
      </c>
      <c r="D99" s="102" t="s">
        <v>129</v>
      </c>
      <c r="E99" s="171"/>
      <c r="F99" s="158">
        <f aca="true" t="shared" si="9" ref="F99:H100">F100</f>
        <v>0</v>
      </c>
      <c r="G99" s="158">
        <f t="shared" si="9"/>
        <v>0</v>
      </c>
      <c r="H99" s="158">
        <f t="shared" si="9"/>
        <v>0</v>
      </c>
    </row>
    <row r="100" spans="1:8" s="22" customFormat="1" ht="54" customHeight="1" hidden="1">
      <c r="A100" s="167" t="s">
        <v>177</v>
      </c>
      <c r="B100" s="93" t="s">
        <v>29</v>
      </c>
      <c r="C100" s="93" t="s">
        <v>66</v>
      </c>
      <c r="D100" s="102" t="s">
        <v>130</v>
      </c>
      <c r="E100" s="171"/>
      <c r="F100" s="158">
        <f t="shared" si="9"/>
        <v>0</v>
      </c>
      <c r="G100" s="158">
        <f t="shared" si="9"/>
        <v>0</v>
      </c>
      <c r="H100" s="158">
        <f t="shared" si="9"/>
        <v>0</v>
      </c>
    </row>
    <row r="101" spans="1:8" s="22" customFormat="1" ht="31.5" customHeight="1" hidden="1">
      <c r="A101" s="122" t="s">
        <v>102</v>
      </c>
      <c r="B101" s="81" t="s">
        <v>29</v>
      </c>
      <c r="C101" s="81" t="s">
        <v>66</v>
      </c>
      <c r="D101" s="95" t="s">
        <v>130</v>
      </c>
      <c r="E101" s="117">
        <v>244</v>
      </c>
      <c r="F101" s="156"/>
      <c r="G101" s="156"/>
      <c r="H101" s="156"/>
    </row>
    <row r="102" spans="1:8" s="22" customFormat="1" ht="12.75">
      <c r="A102" s="172" t="s">
        <v>180</v>
      </c>
      <c r="B102" s="96" t="s">
        <v>29</v>
      </c>
      <c r="C102" s="96" t="s">
        <v>181</v>
      </c>
      <c r="D102" s="95"/>
      <c r="E102" s="117"/>
      <c r="F102" s="154">
        <f aca="true" t="shared" si="10" ref="F102:H103">F103</f>
        <v>12</v>
      </c>
      <c r="G102" s="154">
        <f t="shared" si="10"/>
        <v>6</v>
      </c>
      <c r="H102" s="154">
        <f t="shared" si="10"/>
        <v>50</v>
      </c>
    </row>
    <row r="103" spans="1:8" s="22" customFormat="1" ht="36" customHeight="1">
      <c r="A103" s="123" t="s">
        <v>182</v>
      </c>
      <c r="B103" s="80" t="s">
        <v>29</v>
      </c>
      <c r="C103" s="80" t="s">
        <v>181</v>
      </c>
      <c r="D103" s="251" t="s">
        <v>206</v>
      </c>
      <c r="E103" s="117"/>
      <c r="F103" s="154">
        <f t="shared" si="10"/>
        <v>12</v>
      </c>
      <c r="G103" s="154">
        <f t="shared" si="10"/>
        <v>6</v>
      </c>
      <c r="H103" s="154">
        <f t="shared" si="10"/>
        <v>50</v>
      </c>
    </row>
    <row r="104" spans="1:8" s="22" customFormat="1" ht="16.5" thickBot="1">
      <c r="A104" s="122" t="s">
        <v>68</v>
      </c>
      <c r="B104" s="134" t="s">
        <v>29</v>
      </c>
      <c r="C104" s="134" t="s">
        <v>181</v>
      </c>
      <c r="D104" s="173" t="s">
        <v>206</v>
      </c>
      <c r="E104" s="142">
        <v>540</v>
      </c>
      <c r="F104" s="174">
        <v>12</v>
      </c>
      <c r="G104" s="174">
        <v>6</v>
      </c>
      <c r="H104" s="174">
        <v>50</v>
      </c>
    </row>
    <row r="105" spans="1:8" ht="14.25">
      <c r="A105" s="136" t="s">
        <v>32</v>
      </c>
      <c r="B105" s="137" t="s">
        <v>30</v>
      </c>
      <c r="C105" s="137" t="s">
        <v>17</v>
      </c>
      <c r="D105" s="137" t="s">
        <v>18</v>
      </c>
      <c r="E105" s="138" t="s">
        <v>16</v>
      </c>
      <c r="F105" s="175">
        <f>F106+F114+F128</f>
        <v>3910.2</v>
      </c>
      <c r="G105" s="175">
        <f>G106+G114+G128</f>
        <v>594.3</v>
      </c>
      <c r="H105" s="175">
        <v>15.2</v>
      </c>
    </row>
    <row r="106" spans="1:8" ht="12.75">
      <c r="A106" s="176" t="s">
        <v>33</v>
      </c>
      <c r="B106" s="80" t="s">
        <v>30</v>
      </c>
      <c r="C106" s="80" t="s">
        <v>20</v>
      </c>
      <c r="D106" s="80" t="s">
        <v>18</v>
      </c>
      <c r="E106" s="119" t="s">
        <v>16</v>
      </c>
      <c r="F106" s="129">
        <f>F107</f>
        <v>540</v>
      </c>
      <c r="G106" s="129">
        <f>G107</f>
        <v>0</v>
      </c>
      <c r="H106" s="129">
        <f>H107</f>
        <v>0</v>
      </c>
    </row>
    <row r="107" spans="1:8" ht="12.75">
      <c r="A107" s="140" t="s">
        <v>113</v>
      </c>
      <c r="B107" s="81" t="s">
        <v>30</v>
      </c>
      <c r="C107" s="81" t="s">
        <v>20</v>
      </c>
      <c r="D107" s="81" t="s">
        <v>92</v>
      </c>
      <c r="E107" s="117" t="s">
        <v>16</v>
      </c>
      <c r="F107" s="130">
        <f>F108+F110+F112</f>
        <v>540</v>
      </c>
      <c r="G107" s="130">
        <f>G108+G110+G112</f>
        <v>0</v>
      </c>
      <c r="H107" s="130">
        <f>H108+H110+H112</f>
        <v>0</v>
      </c>
    </row>
    <row r="108" spans="1:8" ht="51">
      <c r="A108" s="177" t="s">
        <v>114</v>
      </c>
      <c r="B108" s="97" t="s">
        <v>30</v>
      </c>
      <c r="C108" s="97" t="s">
        <v>20</v>
      </c>
      <c r="D108" s="97" t="s">
        <v>124</v>
      </c>
      <c r="E108" s="98"/>
      <c r="F108" s="178">
        <f>F109</f>
        <v>370</v>
      </c>
      <c r="G108" s="178">
        <f>G109</f>
        <v>0</v>
      </c>
      <c r="H108" s="178">
        <f>H109</f>
        <v>0</v>
      </c>
    </row>
    <row r="109" spans="1:8" ht="31.5">
      <c r="A109" s="167" t="s">
        <v>101</v>
      </c>
      <c r="B109" s="93" t="s">
        <v>30</v>
      </c>
      <c r="C109" s="93" t="s">
        <v>20</v>
      </c>
      <c r="D109" s="93" t="s">
        <v>124</v>
      </c>
      <c r="E109" s="179">
        <v>243</v>
      </c>
      <c r="F109" s="158">
        <v>370</v>
      </c>
      <c r="G109" s="158">
        <v>0</v>
      </c>
      <c r="H109" s="158">
        <v>0</v>
      </c>
    </row>
    <row r="110" spans="1:8" ht="59.25" customHeight="1">
      <c r="A110" s="177" t="s">
        <v>115</v>
      </c>
      <c r="B110" s="97" t="s">
        <v>30</v>
      </c>
      <c r="C110" s="97" t="s">
        <v>20</v>
      </c>
      <c r="D110" s="97" t="s">
        <v>126</v>
      </c>
      <c r="E110" s="98"/>
      <c r="F110" s="178">
        <f>F111</f>
        <v>70</v>
      </c>
      <c r="G110" s="178">
        <f>G111</f>
        <v>0</v>
      </c>
      <c r="H110" s="178">
        <f>H111</f>
        <v>0</v>
      </c>
    </row>
    <row r="111" spans="1:8" ht="31.5">
      <c r="A111" s="122" t="s">
        <v>102</v>
      </c>
      <c r="B111" s="93" t="s">
        <v>30</v>
      </c>
      <c r="C111" s="93" t="s">
        <v>20</v>
      </c>
      <c r="D111" s="93" t="s">
        <v>126</v>
      </c>
      <c r="E111" s="179">
        <v>244</v>
      </c>
      <c r="F111" s="158">
        <v>70</v>
      </c>
      <c r="G111" s="158">
        <v>0</v>
      </c>
      <c r="H111" s="158">
        <v>0</v>
      </c>
    </row>
    <row r="112" spans="1:8" ht="38.25">
      <c r="A112" s="177" t="s">
        <v>116</v>
      </c>
      <c r="B112" s="97" t="s">
        <v>30</v>
      </c>
      <c r="C112" s="97" t="s">
        <v>20</v>
      </c>
      <c r="D112" s="97" t="s">
        <v>127</v>
      </c>
      <c r="E112" s="98"/>
      <c r="F112" s="178">
        <f>F113</f>
        <v>100</v>
      </c>
      <c r="G112" s="178">
        <f>G113</f>
        <v>0</v>
      </c>
      <c r="H112" s="178">
        <f>H113</f>
        <v>0</v>
      </c>
    </row>
    <row r="113" spans="1:8" ht="31.5">
      <c r="A113" s="122" t="s">
        <v>102</v>
      </c>
      <c r="B113" s="93" t="s">
        <v>30</v>
      </c>
      <c r="C113" s="93" t="s">
        <v>20</v>
      </c>
      <c r="D113" s="93" t="s">
        <v>127</v>
      </c>
      <c r="E113" s="179" t="s">
        <v>109</v>
      </c>
      <c r="F113" s="158">
        <v>100</v>
      </c>
      <c r="G113" s="158">
        <v>0</v>
      </c>
      <c r="H113" s="158">
        <v>0</v>
      </c>
    </row>
    <row r="114" spans="1:8" ht="12.75">
      <c r="A114" s="114" t="s">
        <v>12</v>
      </c>
      <c r="B114" s="80" t="s">
        <v>30</v>
      </c>
      <c r="C114" s="80" t="s">
        <v>27</v>
      </c>
      <c r="D114" s="80"/>
      <c r="E114" s="119"/>
      <c r="F114" s="129">
        <f>F116+F118+F120+F126+F122</f>
        <v>2800</v>
      </c>
      <c r="G114" s="129">
        <f>G116+G118+G120+G126+G122</f>
        <v>384.1</v>
      </c>
      <c r="H114" s="129">
        <v>13.7</v>
      </c>
    </row>
    <row r="115" spans="1:8" s="23" customFormat="1" ht="12.75">
      <c r="A115" s="116" t="s">
        <v>93</v>
      </c>
      <c r="B115" s="81" t="s">
        <v>30</v>
      </c>
      <c r="C115" s="81" t="s">
        <v>27</v>
      </c>
      <c r="D115" s="81" t="s">
        <v>92</v>
      </c>
      <c r="E115" s="81"/>
      <c r="F115" s="130">
        <f>F116+F118+F120+F122</f>
        <v>2800</v>
      </c>
      <c r="G115" s="130">
        <f>G116+G118+G120+G122</f>
        <v>384.1</v>
      </c>
      <c r="H115" s="130">
        <v>13.7</v>
      </c>
    </row>
    <row r="116" spans="1:8" s="23" customFormat="1" ht="30.75" customHeight="1">
      <c r="A116" s="114" t="s">
        <v>195</v>
      </c>
      <c r="B116" s="80" t="s">
        <v>30</v>
      </c>
      <c r="C116" s="80" t="s">
        <v>27</v>
      </c>
      <c r="D116" s="80" t="s">
        <v>194</v>
      </c>
      <c r="E116" s="119"/>
      <c r="F116" s="129">
        <f>F117</f>
        <v>200</v>
      </c>
      <c r="G116" s="129">
        <f>G117</f>
        <v>30</v>
      </c>
      <c r="H116" s="129">
        <f>H117</f>
        <v>15</v>
      </c>
    </row>
    <row r="117" spans="1:8" s="23" customFormat="1" ht="31.5">
      <c r="A117" s="122" t="s">
        <v>102</v>
      </c>
      <c r="B117" s="81" t="s">
        <v>30</v>
      </c>
      <c r="C117" s="81" t="s">
        <v>27</v>
      </c>
      <c r="D117" s="81" t="s">
        <v>194</v>
      </c>
      <c r="E117" s="117" t="s">
        <v>109</v>
      </c>
      <c r="F117" s="130">
        <v>200</v>
      </c>
      <c r="G117" s="130">
        <v>30</v>
      </c>
      <c r="H117" s="130">
        <v>15</v>
      </c>
    </row>
    <row r="118" spans="1:8" s="23" customFormat="1" ht="31.5" customHeight="1">
      <c r="A118" s="114" t="s">
        <v>197</v>
      </c>
      <c r="B118" s="80" t="s">
        <v>30</v>
      </c>
      <c r="C118" s="80" t="s">
        <v>27</v>
      </c>
      <c r="D118" s="80" t="s">
        <v>196</v>
      </c>
      <c r="E118" s="119"/>
      <c r="F118" s="129">
        <f>F119</f>
        <v>2000</v>
      </c>
      <c r="G118" s="129">
        <f>G119</f>
        <v>0</v>
      </c>
      <c r="H118" s="129">
        <f>H119</f>
        <v>0</v>
      </c>
    </row>
    <row r="119" spans="1:8" s="23" customFormat="1" ht="31.5">
      <c r="A119" s="122" t="s">
        <v>102</v>
      </c>
      <c r="B119" s="81" t="s">
        <v>30</v>
      </c>
      <c r="C119" s="81" t="s">
        <v>27</v>
      </c>
      <c r="D119" s="81" t="s">
        <v>196</v>
      </c>
      <c r="E119" s="117" t="s">
        <v>109</v>
      </c>
      <c r="F119" s="130">
        <v>2000</v>
      </c>
      <c r="G119" s="130">
        <v>0</v>
      </c>
      <c r="H119" s="130">
        <v>0</v>
      </c>
    </row>
    <row r="120" spans="1:8" s="23" customFormat="1" ht="38.25">
      <c r="A120" s="177" t="s">
        <v>116</v>
      </c>
      <c r="B120" s="97" t="s">
        <v>30</v>
      </c>
      <c r="C120" s="97" t="s">
        <v>27</v>
      </c>
      <c r="D120" s="97" t="s">
        <v>127</v>
      </c>
      <c r="E120" s="180"/>
      <c r="F120" s="181">
        <f>F121</f>
        <v>100</v>
      </c>
      <c r="G120" s="181">
        <f>G121</f>
        <v>0</v>
      </c>
      <c r="H120" s="181">
        <f>H121</f>
        <v>0</v>
      </c>
    </row>
    <row r="121" spans="1:8" s="23" customFormat="1" ht="31.5">
      <c r="A121" s="167" t="s">
        <v>102</v>
      </c>
      <c r="B121" s="93" t="s">
        <v>30</v>
      </c>
      <c r="C121" s="93" t="s">
        <v>27</v>
      </c>
      <c r="D121" s="93" t="s">
        <v>127</v>
      </c>
      <c r="E121" s="179">
        <v>244</v>
      </c>
      <c r="F121" s="182">
        <v>100</v>
      </c>
      <c r="G121" s="182">
        <v>0</v>
      </c>
      <c r="H121" s="182">
        <v>0</v>
      </c>
    </row>
    <row r="122" spans="1:8" s="23" customFormat="1" ht="25.5" customHeight="1">
      <c r="A122" s="230" t="s">
        <v>217</v>
      </c>
      <c r="B122" s="224" t="s">
        <v>30</v>
      </c>
      <c r="C122" s="231" t="s">
        <v>27</v>
      </c>
      <c r="D122" s="224" t="s">
        <v>212</v>
      </c>
      <c r="E122" s="231"/>
      <c r="F122" s="232">
        <f>F124+F125+F123</f>
        <v>500</v>
      </c>
      <c r="G122" s="232">
        <f>G124+G125+G123</f>
        <v>354.1</v>
      </c>
      <c r="H122" s="232">
        <v>70.8</v>
      </c>
    </row>
    <row r="123" spans="1:8" s="23" customFormat="1" ht="12.75" customHeight="1">
      <c r="A123" s="228" t="s">
        <v>102</v>
      </c>
      <c r="B123" s="219" t="s">
        <v>30</v>
      </c>
      <c r="C123" s="221" t="s">
        <v>27</v>
      </c>
      <c r="D123" s="219" t="s">
        <v>212</v>
      </c>
      <c r="E123" s="229">
        <v>243</v>
      </c>
      <c r="F123" s="227">
        <v>375</v>
      </c>
      <c r="G123" s="227">
        <v>306.3</v>
      </c>
      <c r="H123" s="227">
        <v>81.7</v>
      </c>
    </row>
    <row r="124" spans="1:8" s="23" customFormat="1" ht="12.75" customHeight="1">
      <c r="A124" s="228" t="s">
        <v>102</v>
      </c>
      <c r="B124" s="219" t="s">
        <v>30</v>
      </c>
      <c r="C124" s="221" t="s">
        <v>27</v>
      </c>
      <c r="D124" s="219" t="s">
        <v>212</v>
      </c>
      <c r="E124" s="229">
        <v>244</v>
      </c>
      <c r="F124" s="227">
        <v>103</v>
      </c>
      <c r="G124" s="227">
        <v>47.8</v>
      </c>
      <c r="H124" s="227">
        <v>46.4</v>
      </c>
    </row>
    <row r="125" spans="1:8" s="23" customFormat="1" ht="11.25" customHeight="1">
      <c r="A125" s="228" t="s">
        <v>213</v>
      </c>
      <c r="B125" s="219" t="s">
        <v>30</v>
      </c>
      <c r="C125" s="221" t="s">
        <v>27</v>
      </c>
      <c r="D125" s="219" t="s">
        <v>212</v>
      </c>
      <c r="E125" s="229">
        <v>450</v>
      </c>
      <c r="F125" s="227">
        <v>22</v>
      </c>
      <c r="G125" s="227">
        <v>0</v>
      </c>
      <c r="H125" s="227">
        <v>0</v>
      </c>
    </row>
    <row r="126" spans="1:8" s="23" customFormat="1" ht="25.5" hidden="1">
      <c r="A126" s="183" t="s">
        <v>198</v>
      </c>
      <c r="B126" s="80" t="s">
        <v>30</v>
      </c>
      <c r="C126" s="80" t="s">
        <v>27</v>
      </c>
      <c r="D126" s="99" t="s">
        <v>199</v>
      </c>
      <c r="E126" s="119"/>
      <c r="F126" s="129">
        <f>F127</f>
        <v>0</v>
      </c>
      <c r="G126" s="129">
        <f>G127</f>
        <v>0</v>
      </c>
      <c r="H126" s="129">
        <f>H127</f>
        <v>0</v>
      </c>
    </row>
    <row r="127" spans="1:8" ht="27.75" customHeight="1" hidden="1">
      <c r="A127" s="184" t="s">
        <v>101</v>
      </c>
      <c r="B127" s="81" t="s">
        <v>30</v>
      </c>
      <c r="C127" s="81" t="s">
        <v>27</v>
      </c>
      <c r="D127" s="100" t="s">
        <v>200</v>
      </c>
      <c r="E127" s="117">
        <v>244</v>
      </c>
      <c r="F127" s="130"/>
      <c r="G127" s="130">
        <v>0</v>
      </c>
      <c r="H127" s="130">
        <v>0</v>
      </c>
    </row>
    <row r="128" spans="1:8" ht="12.75">
      <c r="A128" s="176" t="s">
        <v>13</v>
      </c>
      <c r="B128" s="80" t="s">
        <v>30</v>
      </c>
      <c r="C128" s="80" t="s">
        <v>21</v>
      </c>
      <c r="D128" s="80" t="s">
        <v>18</v>
      </c>
      <c r="E128" s="119" t="s">
        <v>16</v>
      </c>
      <c r="F128" s="129">
        <f>F129</f>
        <v>570.2</v>
      </c>
      <c r="G128" s="129">
        <f>G129</f>
        <v>210.2</v>
      </c>
      <c r="H128" s="129">
        <f>H129</f>
        <v>36.9</v>
      </c>
    </row>
    <row r="129" spans="1:8" ht="12.75">
      <c r="A129" s="140" t="s">
        <v>113</v>
      </c>
      <c r="B129" s="81" t="s">
        <v>30</v>
      </c>
      <c r="C129" s="81" t="s">
        <v>21</v>
      </c>
      <c r="D129" s="81" t="s">
        <v>92</v>
      </c>
      <c r="E129" s="117" t="s">
        <v>16</v>
      </c>
      <c r="F129" s="130">
        <f>F130+F132+F134+F136</f>
        <v>570.2</v>
      </c>
      <c r="G129" s="130">
        <f>G130+G132+G134+G136</f>
        <v>210.2</v>
      </c>
      <c r="H129" s="130">
        <v>36.9</v>
      </c>
    </row>
    <row r="130" spans="1:8" ht="25.5">
      <c r="A130" s="185" t="s">
        <v>135</v>
      </c>
      <c r="B130" s="97" t="s">
        <v>30</v>
      </c>
      <c r="C130" s="97" t="s">
        <v>21</v>
      </c>
      <c r="D130" s="97" t="s">
        <v>136</v>
      </c>
      <c r="E130" s="186"/>
      <c r="F130" s="187">
        <f>F131</f>
        <v>290.2</v>
      </c>
      <c r="G130" s="187">
        <f>G131</f>
        <v>95.5</v>
      </c>
      <c r="H130" s="187">
        <f>H131</f>
        <v>32.9</v>
      </c>
    </row>
    <row r="131" spans="1:8" ht="31.5">
      <c r="A131" s="167" t="s">
        <v>102</v>
      </c>
      <c r="B131" s="93" t="s">
        <v>30</v>
      </c>
      <c r="C131" s="93" t="s">
        <v>21</v>
      </c>
      <c r="D131" s="93" t="s">
        <v>136</v>
      </c>
      <c r="E131" s="179">
        <v>244</v>
      </c>
      <c r="F131" s="188">
        <v>290.2</v>
      </c>
      <c r="G131" s="188">
        <v>95.5</v>
      </c>
      <c r="H131" s="188">
        <v>32.9</v>
      </c>
    </row>
    <row r="132" spans="1:8" ht="25.5">
      <c r="A132" s="131" t="s">
        <v>202</v>
      </c>
      <c r="B132" s="80" t="s">
        <v>30</v>
      </c>
      <c r="C132" s="80" t="s">
        <v>21</v>
      </c>
      <c r="D132" s="80" t="s">
        <v>201</v>
      </c>
      <c r="E132" s="166"/>
      <c r="F132" s="154">
        <f>F133</f>
        <v>115</v>
      </c>
      <c r="G132" s="154">
        <f>G133</f>
        <v>38.7</v>
      </c>
      <c r="H132" s="154">
        <f>H133</f>
        <v>33.7</v>
      </c>
    </row>
    <row r="133" spans="1:8" ht="31.5">
      <c r="A133" s="167" t="s">
        <v>102</v>
      </c>
      <c r="B133" s="81" t="s">
        <v>30</v>
      </c>
      <c r="C133" s="81" t="s">
        <v>21</v>
      </c>
      <c r="D133" s="81" t="s">
        <v>201</v>
      </c>
      <c r="E133" s="168" t="s">
        <v>109</v>
      </c>
      <c r="F133" s="154">
        <v>115</v>
      </c>
      <c r="G133" s="154">
        <v>38.7</v>
      </c>
      <c r="H133" s="154">
        <v>33.7</v>
      </c>
    </row>
    <row r="134" spans="1:8" ht="38.25">
      <c r="A134" s="177" t="s">
        <v>134</v>
      </c>
      <c r="B134" s="97" t="s">
        <v>30</v>
      </c>
      <c r="C134" s="97" t="s">
        <v>21</v>
      </c>
      <c r="D134" s="101" t="s">
        <v>133</v>
      </c>
      <c r="E134" s="189" t="s">
        <v>16</v>
      </c>
      <c r="F134" s="181">
        <f>F135</f>
        <v>140</v>
      </c>
      <c r="G134" s="181">
        <f>G135</f>
        <v>76</v>
      </c>
      <c r="H134" s="181">
        <f>H135</f>
        <v>54.3</v>
      </c>
    </row>
    <row r="135" spans="1:8" ht="31.5">
      <c r="A135" s="167" t="s">
        <v>102</v>
      </c>
      <c r="B135" s="93" t="s">
        <v>30</v>
      </c>
      <c r="C135" s="93" t="s">
        <v>21</v>
      </c>
      <c r="D135" s="102" t="s">
        <v>133</v>
      </c>
      <c r="E135" s="179">
        <v>244</v>
      </c>
      <c r="F135" s="182">
        <v>140</v>
      </c>
      <c r="G135" s="182">
        <v>76</v>
      </c>
      <c r="H135" s="182">
        <v>54.3</v>
      </c>
    </row>
    <row r="136" spans="1:8" ht="63">
      <c r="A136" s="190" t="s">
        <v>203</v>
      </c>
      <c r="B136" s="97" t="s">
        <v>30</v>
      </c>
      <c r="C136" s="97" t="s">
        <v>21</v>
      </c>
      <c r="D136" s="101" t="s">
        <v>204</v>
      </c>
      <c r="E136" s="180"/>
      <c r="F136" s="181">
        <f>F137</f>
        <v>25</v>
      </c>
      <c r="G136" s="181">
        <f>G137</f>
        <v>0</v>
      </c>
      <c r="H136" s="181">
        <f>H137</f>
        <v>0</v>
      </c>
    </row>
    <row r="137" spans="1:8" ht="16.5" thickBot="1">
      <c r="A137" s="159"/>
      <c r="B137" s="160"/>
      <c r="C137" s="160"/>
      <c r="D137" s="191"/>
      <c r="E137" s="161" t="s">
        <v>109</v>
      </c>
      <c r="F137" s="192">
        <v>25</v>
      </c>
      <c r="G137" s="192">
        <v>0</v>
      </c>
      <c r="H137" s="192">
        <v>0</v>
      </c>
    </row>
    <row r="138" spans="1:11" ht="14.25">
      <c r="A138" s="136" t="s">
        <v>91</v>
      </c>
      <c r="B138" s="193" t="s">
        <v>35</v>
      </c>
      <c r="C138" s="193"/>
      <c r="D138" s="193"/>
      <c r="E138" s="194"/>
      <c r="F138" s="139">
        <f>F139</f>
        <v>5281.099999999999</v>
      </c>
      <c r="G138" s="139">
        <f>G139</f>
        <v>2502.5</v>
      </c>
      <c r="H138" s="139">
        <f>H139</f>
        <v>47.4</v>
      </c>
      <c r="K138" s="24"/>
    </row>
    <row r="139" spans="1:8" ht="12.75">
      <c r="A139" s="114" t="s">
        <v>36</v>
      </c>
      <c r="B139" s="80" t="s">
        <v>35</v>
      </c>
      <c r="C139" s="80" t="s">
        <v>20</v>
      </c>
      <c r="D139" s="80" t="s">
        <v>18</v>
      </c>
      <c r="E139" s="119" t="s">
        <v>16</v>
      </c>
      <c r="F139" s="129">
        <f>F140+F148</f>
        <v>5281.099999999999</v>
      </c>
      <c r="G139" s="129">
        <f>G140+G148</f>
        <v>2502.5</v>
      </c>
      <c r="H139" s="129">
        <v>47.4</v>
      </c>
    </row>
    <row r="140" spans="1:8" ht="12.75" customHeight="1">
      <c r="A140" s="114" t="s">
        <v>37</v>
      </c>
      <c r="B140" s="80" t="s">
        <v>35</v>
      </c>
      <c r="C140" s="80" t="s">
        <v>20</v>
      </c>
      <c r="D140" s="80"/>
      <c r="E140" s="119"/>
      <c r="F140" s="129">
        <f>F141+F146</f>
        <v>4107.9</v>
      </c>
      <c r="G140" s="129">
        <f>G141+G146</f>
        <v>2114.5</v>
      </c>
      <c r="H140" s="129">
        <v>51.5</v>
      </c>
    </row>
    <row r="141" spans="1:8" s="22" customFormat="1" ht="12.75">
      <c r="A141" s="114" t="s">
        <v>42</v>
      </c>
      <c r="B141" s="80" t="s">
        <v>35</v>
      </c>
      <c r="C141" s="80" t="s">
        <v>20</v>
      </c>
      <c r="D141" s="80" t="s">
        <v>41</v>
      </c>
      <c r="E141" s="119"/>
      <c r="F141" s="129">
        <f>SUM(F142:F145)</f>
        <v>4085.6</v>
      </c>
      <c r="G141" s="129">
        <f>SUM(G142:G145)</f>
        <v>2105.6</v>
      </c>
      <c r="H141" s="129">
        <v>51.5</v>
      </c>
    </row>
    <row r="142" spans="1:8" ht="15" customHeight="1">
      <c r="A142" s="122" t="s">
        <v>98</v>
      </c>
      <c r="B142" s="81" t="s">
        <v>35</v>
      </c>
      <c r="C142" s="81" t="s">
        <v>20</v>
      </c>
      <c r="D142" s="81" t="s">
        <v>41</v>
      </c>
      <c r="E142" s="117" t="s">
        <v>117</v>
      </c>
      <c r="F142" s="130">
        <v>2762.7</v>
      </c>
      <c r="G142" s="130">
        <v>1172.2</v>
      </c>
      <c r="H142" s="130">
        <v>42.4</v>
      </c>
    </row>
    <row r="143" spans="1:8" ht="31.5">
      <c r="A143" s="122" t="s">
        <v>100</v>
      </c>
      <c r="B143" s="81" t="s">
        <v>35</v>
      </c>
      <c r="C143" s="81" t="s">
        <v>20</v>
      </c>
      <c r="D143" s="81" t="s">
        <v>41</v>
      </c>
      <c r="E143" s="117">
        <v>242</v>
      </c>
      <c r="F143" s="130">
        <v>56.3</v>
      </c>
      <c r="G143" s="130">
        <v>20.3</v>
      </c>
      <c r="H143" s="130">
        <v>36.1</v>
      </c>
    </row>
    <row r="144" spans="1:8" ht="31.5">
      <c r="A144" s="122" t="s">
        <v>102</v>
      </c>
      <c r="B144" s="81" t="s">
        <v>35</v>
      </c>
      <c r="C144" s="81" t="s">
        <v>20</v>
      </c>
      <c r="D144" s="81" t="s">
        <v>41</v>
      </c>
      <c r="E144" s="117">
        <v>244</v>
      </c>
      <c r="F144" s="130">
        <v>1261.6</v>
      </c>
      <c r="G144" s="130">
        <v>913.1</v>
      </c>
      <c r="H144" s="130">
        <v>72.4</v>
      </c>
    </row>
    <row r="145" spans="1:8" ht="31.5">
      <c r="A145" s="122" t="s">
        <v>103</v>
      </c>
      <c r="B145" s="81" t="s">
        <v>35</v>
      </c>
      <c r="C145" s="81" t="s">
        <v>20</v>
      </c>
      <c r="D145" s="81" t="s">
        <v>41</v>
      </c>
      <c r="E145" s="117">
        <v>851</v>
      </c>
      <c r="F145" s="121">
        <v>5</v>
      </c>
      <c r="G145" s="121">
        <v>0</v>
      </c>
      <c r="H145" s="121">
        <v>0</v>
      </c>
    </row>
    <row r="146" spans="1:8" s="22" customFormat="1" ht="40.5">
      <c r="A146" s="195" t="s">
        <v>43</v>
      </c>
      <c r="B146" s="104" t="s">
        <v>35</v>
      </c>
      <c r="C146" s="104" t="s">
        <v>20</v>
      </c>
      <c r="D146" s="104" t="s">
        <v>183</v>
      </c>
      <c r="E146" s="196"/>
      <c r="F146" s="197">
        <f>F147</f>
        <v>22.3</v>
      </c>
      <c r="G146" s="197">
        <f>G147</f>
        <v>8.9</v>
      </c>
      <c r="H146" s="197">
        <f>H147</f>
        <v>39.9</v>
      </c>
    </row>
    <row r="147" spans="1:8" ht="15.75">
      <c r="A147" s="167" t="s">
        <v>98</v>
      </c>
      <c r="B147" s="93" t="s">
        <v>35</v>
      </c>
      <c r="C147" s="93" t="s">
        <v>20</v>
      </c>
      <c r="D147" s="105" t="s">
        <v>183</v>
      </c>
      <c r="E147" s="171" t="s">
        <v>117</v>
      </c>
      <c r="F147" s="182">
        <v>22.3</v>
      </c>
      <c r="G147" s="182">
        <v>8.9</v>
      </c>
      <c r="H147" s="182">
        <v>39.9</v>
      </c>
    </row>
    <row r="148" spans="1:8" ht="12.75">
      <c r="A148" s="114" t="s">
        <v>56</v>
      </c>
      <c r="B148" s="103" t="s">
        <v>35</v>
      </c>
      <c r="C148" s="103" t="s">
        <v>20</v>
      </c>
      <c r="D148" s="103"/>
      <c r="E148" s="198"/>
      <c r="F148" s="129">
        <f>F149</f>
        <v>1173.1999999999998</v>
      </c>
      <c r="G148" s="129">
        <f>G149</f>
        <v>388.00000000000006</v>
      </c>
      <c r="H148" s="129">
        <f>H149</f>
        <v>33.1</v>
      </c>
    </row>
    <row r="149" spans="1:8" s="22" customFormat="1" ht="12.75">
      <c r="A149" s="114" t="s">
        <v>42</v>
      </c>
      <c r="B149" s="103" t="s">
        <v>35</v>
      </c>
      <c r="C149" s="103" t="s">
        <v>20</v>
      </c>
      <c r="D149" s="103"/>
      <c r="E149" s="106"/>
      <c r="F149" s="129">
        <f>SUM(F150:F154)+F155+F157+F159</f>
        <v>1173.1999999999998</v>
      </c>
      <c r="G149" s="129">
        <f>SUM(G150:G154)+G155+G157+G159</f>
        <v>388.00000000000006</v>
      </c>
      <c r="H149" s="129">
        <v>33.1</v>
      </c>
    </row>
    <row r="150" spans="1:8" ht="13.5" customHeight="1">
      <c r="A150" s="122" t="s">
        <v>98</v>
      </c>
      <c r="B150" s="105" t="s">
        <v>35</v>
      </c>
      <c r="C150" s="105" t="s">
        <v>20</v>
      </c>
      <c r="D150" s="87" t="s">
        <v>57</v>
      </c>
      <c r="E150" s="117" t="s">
        <v>117</v>
      </c>
      <c r="F150" s="199">
        <v>782.5</v>
      </c>
      <c r="G150" s="199">
        <v>271.1</v>
      </c>
      <c r="H150" s="199">
        <v>34.6</v>
      </c>
    </row>
    <row r="151" spans="1:8" ht="15.75" customHeight="1" hidden="1">
      <c r="A151" s="122" t="s">
        <v>99</v>
      </c>
      <c r="B151" s="105" t="s">
        <v>35</v>
      </c>
      <c r="C151" s="105" t="s">
        <v>20</v>
      </c>
      <c r="D151" s="87" t="s">
        <v>57</v>
      </c>
      <c r="E151" s="117" t="s">
        <v>118</v>
      </c>
      <c r="F151" s="199"/>
      <c r="G151" s="199"/>
      <c r="H151" s="199"/>
    </row>
    <row r="152" spans="1:8" ht="31.5" customHeight="1" hidden="1">
      <c r="A152" s="122" t="s">
        <v>101</v>
      </c>
      <c r="B152" s="105" t="s">
        <v>35</v>
      </c>
      <c r="C152" s="105" t="s">
        <v>20</v>
      </c>
      <c r="D152" s="87" t="s">
        <v>57</v>
      </c>
      <c r="E152" s="117">
        <v>243</v>
      </c>
      <c r="F152" s="199"/>
      <c r="G152" s="199"/>
      <c r="H152" s="199"/>
    </row>
    <row r="153" spans="1:8" ht="31.5">
      <c r="A153" s="122" t="s">
        <v>102</v>
      </c>
      <c r="B153" s="105" t="s">
        <v>35</v>
      </c>
      <c r="C153" s="105" t="s">
        <v>20</v>
      </c>
      <c r="D153" s="87" t="s">
        <v>57</v>
      </c>
      <c r="E153" s="117">
        <v>244</v>
      </c>
      <c r="F153" s="199">
        <v>98.3</v>
      </c>
      <c r="G153" s="199">
        <v>17.8</v>
      </c>
      <c r="H153" s="199">
        <v>18.1</v>
      </c>
    </row>
    <row r="154" spans="1:8" ht="31.5">
      <c r="A154" s="122" t="s">
        <v>103</v>
      </c>
      <c r="B154" s="81" t="s">
        <v>35</v>
      </c>
      <c r="C154" s="81" t="s">
        <v>20</v>
      </c>
      <c r="D154" s="81" t="s">
        <v>57</v>
      </c>
      <c r="E154" s="117">
        <v>851</v>
      </c>
      <c r="F154" s="199">
        <v>3</v>
      </c>
      <c r="G154" s="199">
        <v>0.1</v>
      </c>
      <c r="H154" s="199">
        <v>3.3</v>
      </c>
    </row>
    <row r="155" spans="1:8" ht="40.5">
      <c r="A155" s="195" t="s">
        <v>43</v>
      </c>
      <c r="B155" s="104" t="s">
        <v>35</v>
      </c>
      <c r="C155" s="104" t="s">
        <v>20</v>
      </c>
      <c r="D155" s="105" t="s">
        <v>183</v>
      </c>
      <c r="E155" s="104"/>
      <c r="F155" s="197">
        <f>F156</f>
        <v>4.1</v>
      </c>
      <c r="G155" s="197">
        <f>G156</f>
        <v>1.7</v>
      </c>
      <c r="H155" s="197">
        <f>H156</f>
        <v>41.5</v>
      </c>
    </row>
    <row r="156" spans="1:8" ht="15.75">
      <c r="A156" s="167" t="s">
        <v>98</v>
      </c>
      <c r="B156" s="93" t="s">
        <v>35</v>
      </c>
      <c r="C156" s="93" t="s">
        <v>20</v>
      </c>
      <c r="D156" s="105" t="s">
        <v>183</v>
      </c>
      <c r="E156" s="171" t="s">
        <v>117</v>
      </c>
      <c r="F156" s="182">
        <v>4.1</v>
      </c>
      <c r="G156" s="182">
        <v>1.7</v>
      </c>
      <c r="H156" s="182">
        <v>41.5</v>
      </c>
    </row>
    <row r="157" spans="1:8" ht="13.5">
      <c r="A157" s="200" t="s">
        <v>60</v>
      </c>
      <c r="B157" s="104" t="s">
        <v>35</v>
      </c>
      <c r="C157" s="104" t="s">
        <v>20</v>
      </c>
      <c r="D157" s="108" t="s">
        <v>184</v>
      </c>
      <c r="E157" s="104"/>
      <c r="F157" s="197">
        <f>F158</f>
        <v>10.3</v>
      </c>
      <c r="G157" s="197">
        <f>G158</f>
        <v>0</v>
      </c>
      <c r="H157" s="197">
        <f>H158</f>
        <v>0</v>
      </c>
    </row>
    <row r="158" spans="1:8" ht="15.75">
      <c r="A158" s="167" t="s">
        <v>98</v>
      </c>
      <c r="B158" s="93" t="s">
        <v>35</v>
      </c>
      <c r="C158" s="93" t="s">
        <v>20</v>
      </c>
      <c r="D158" s="108" t="s">
        <v>184</v>
      </c>
      <c r="E158" s="171" t="s">
        <v>117</v>
      </c>
      <c r="F158" s="182">
        <v>10.3</v>
      </c>
      <c r="G158" s="182">
        <v>0</v>
      </c>
      <c r="H158" s="182">
        <v>0</v>
      </c>
    </row>
    <row r="159" spans="1:8" s="22" customFormat="1" ht="25.5" customHeight="1">
      <c r="A159" s="201" t="s">
        <v>179</v>
      </c>
      <c r="B159" s="97" t="s">
        <v>35</v>
      </c>
      <c r="C159" s="97" t="s">
        <v>20</v>
      </c>
      <c r="D159" s="103" t="s">
        <v>185</v>
      </c>
      <c r="E159" s="189"/>
      <c r="F159" s="181">
        <f>F160</f>
        <v>275</v>
      </c>
      <c r="G159" s="181">
        <f>G160</f>
        <v>97.3</v>
      </c>
      <c r="H159" s="181">
        <f>H160</f>
        <v>35.4</v>
      </c>
    </row>
    <row r="160" spans="1:8" ht="32.25" thickBot="1">
      <c r="A160" s="159" t="s">
        <v>138</v>
      </c>
      <c r="B160" s="160" t="s">
        <v>35</v>
      </c>
      <c r="C160" s="160" t="s">
        <v>20</v>
      </c>
      <c r="D160" s="202" t="s">
        <v>185</v>
      </c>
      <c r="E160" s="203" t="s">
        <v>137</v>
      </c>
      <c r="F160" s="192">
        <v>275</v>
      </c>
      <c r="G160" s="192">
        <v>97.3</v>
      </c>
      <c r="H160" s="192">
        <v>35.4</v>
      </c>
    </row>
    <row r="161" spans="1:8" ht="14.25">
      <c r="A161" s="204" t="s">
        <v>61</v>
      </c>
      <c r="B161" s="205" t="s">
        <v>62</v>
      </c>
      <c r="C161" s="205"/>
      <c r="D161" s="205"/>
      <c r="E161" s="205"/>
      <c r="F161" s="206">
        <f aca="true" t="shared" si="11" ref="F161:H163">F162</f>
        <v>13</v>
      </c>
      <c r="G161" s="206">
        <f t="shared" si="11"/>
        <v>0</v>
      </c>
      <c r="H161" s="206">
        <f t="shared" si="11"/>
        <v>0</v>
      </c>
    </row>
    <row r="162" spans="1:8" ht="12.75">
      <c r="A162" s="89" t="s">
        <v>63</v>
      </c>
      <c r="B162" s="85" t="s">
        <v>62</v>
      </c>
      <c r="C162" s="85" t="s">
        <v>20</v>
      </c>
      <c r="D162" s="85"/>
      <c r="E162" s="85"/>
      <c r="F162" s="88">
        <f t="shared" si="11"/>
        <v>13</v>
      </c>
      <c r="G162" s="88">
        <f t="shared" si="11"/>
        <v>0</v>
      </c>
      <c r="H162" s="88">
        <f t="shared" si="11"/>
        <v>0</v>
      </c>
    </row>
    <row r="163" spans="1:8" ht="12.75" customHeight="1">
      <c r="A163" s="89" t="s">
        <v>65</v>
      </c>
      <c r="B163" s="85" t="s">
        <v>62</v>
      </c>
      <c r="C163" s="85" t="s">
        <v>20</v>
      </c>
      <c r="D163" s="85" t="s">
        <v>64</v>
      </c>
      <c r="E163" s="85"/>
      <c r="F163" s="107">
        <f t="shared" si="11"/>
        <v>13</v>
      </c>
      <c r="G163" s="107">
        <f t="shared" si="11"/>
        <v>0</v>
      </c>
      <c r="H163" s="107">
        <f t="shared" si="11"/>
        <v>0</v>
      </c>
    </row>
    <row r="164" spans="1:8" ht="12.75" customHeight="1">
      <c r="A164" s="89" t="s">
        <v>123</v>
      </c>
      <c r="B164" s="85" t="s">
        <v>62</v>
      </c>
      <c r="C164" s="85" t="s">
        <v>20</v>
      </c>
      <c r="D164" s="85" t="s">
        <v>64</v>
      </c>
      <c r="E164" s="85" t="s">
        <v>119</v>
      </c>
      <c r="F164" s="107">
        <v>13</v>
      </c>
      <c r="G164" s="107">
        <v>0</v>
      </c>
      <c r="H164" s="107">
        <v>0</v>
      </c>
    </row>
    <row r="165" spans="6:8" ht="12.75">
      <c r="F165" s="25">
        <f>F14+F60+F71+F82+F105+F138+F161</f>
        <v>19848.3</v>
      </c>
      <c r="G165" s="25">
        <f>G14+G60+G71+G82+G105+G138+G161</f>
        <v>5583.1</v>
      </c>
      <c r="H165" s="25">
        <v>28.1</v>
      </c>
    </row>
    <row r="166" spans="6:7" ht="12.75">
      <c r="F166" s="11"/>
      <c r="G166" s="11"/>
    </row>
    <row r="167" spans="5:8" ht="12.75">
      <c r="E167" s="3" t="s">
        <v>20</v>
      </c>
      <c r="F167" s="4">
        <f>F14</f>
        <v>4388.6</v>
      </c>
      <c r="G167" s="4">
        <f>G14</f>
        <v>1848.2000000000003</v>
      </c>
      <c r="H167" s="4">
        <f>H14</f>
        <v>42.1</v>
      </c>
    </row>
    <row r="168" spans="5:8" ht="12.75">
      <c r="E168" s="3" t="s">
        <v>27</v>
      </c>
      <c r="F168" s="4">
        <f>F60</f>
        <v>150.9</v>
      </c>
      <c r="G168" s="4">
        <f>G60</f>
        <v>69</v>
      </c>
      <c r="H168" s="4">
        <f>H60</f>
        <v>45.7</v>
      </c>
    </row>
    <row r="169" spans="5:8" ht="12.75">
      <c r="E169" s="3" t="s">
        <v>21</v>
      </c>
      <c r="F169" s="4">
        <f>F71</f>
        <v>147</v>
      </c>
      <c r="G169" s="4">
        <f>G71</f>
        <v>62.400000000000006</v>
      </c>
      <c r="H169" s="4">
        <f>H71</f>
        <v>42.4</v>
      </c>
    </row>
    <row r="170" spans="5:8" ht="12.75">
      <c r="E170" s="3" t="s">
        <v>29</v>
      </c>
      <c r="F170" s="4">
        <f>F82</f>
        <v>5957.5</v>
      </c>
      <c r="G170" s="4">
        <f>G82</f>
        <v>506.7</v>
      </c>
      <c r="H170" s="4">
        <f>H82</f>
        <v>8.5</v>
      </c>
    </row>
    <row r="171" spans="5:8" ht="12.75">
      <c r="E171" s="3" t="s">
        <v>30</v>
      </c>
      <c r="F171" s="4">
        <f>F105</f>
        <v>3910.2</v>
      </c>
      <c r="G171" s="4">
        <f>G105</f>
        <v>594.3</v>
      </c>
      <c r="H171" s="4">
        <f>H105</f>
        <v>15.2</v>
      </c>
    </row>
    <row r="172" spans="5:8" ht="12.75" customHeight="1" hidden="1">
      <c r="E172" s="3" t="s">
        <v>34</v>
      </c>
      <c r="F172" s="4"/>
      <c r="G172" s="4"/>
      <c r="H172" s="4"/>
    </row>
    <row r="173" spans="5:8" ht="12.75">
      <c r="E173" s="3" t="s">
        <v>35</v>
      </c>
      <c r="F173" s="4">
        <f>F138</f>
        <v>5281.099999999999</v>
      </c>
      <c r="G173" s="4">
        <f>G138</f>
        <v>2502.5</v>
      </c>
      <c r="H173" s="4">
        <f>H138</f>
        <v>47.4</v>
      </c>
    </row>
    <row r="174" spans="5:8" ht="0.75" customHeight="1">
      <c r="E174" s="3" t="s">
        <v>66</v>
      </c>
      <c r="F174" s="4"/>
      <c r="G174" s="4"/>
      <c r="H174" s="4"/>
    </row>
    <row r="175" spans="5:8" ht="10.5" customHeight="1">
      <c r="E175" s="3">
        <v>10</v>
      </c>
      <c r="F175" s="4">
        <f>F161</f>
        <v>13</v>
      </c>
      <c r="G175" s="4">
        <f>G161</f>
        <v>0</v>
      </c>
      <c r="H175" s="4">
        <f>H161</f>
        <v>0</v>
      </c>
    </row>
    <row r="176" spans="5:8" ht="12.75" customHeight="1" hidden="1">
      <c r="E176" s="3" t="s">
        <v>90</v>
      </c>
      <c r="F176" s="4"/>
      <c r="G176" s="4"/>
      <c r="H176" s="4"/>
    </row>
    <row r="177" spans="6:8" ht="12.75">
      <c r="F177" s="24">
        <f>SUM(F167:F176)</f>
        <v>19848.3</v>
      </c>
      <c r="G177" s="24">
        <f>SUM(G167:G176)</f>
        <v>5583.1</v>
      </c>
      <c r="H177" s="24">
        <v>28.1</v>
      </c>
    </row>
  </sheetData>
  <sheetProtection/>
  <mergeCells count="15">
    <mergeCell ref="A2:H2"/>
    <mergeCell ref="A3:I3"/>
    <mergeCell ref="D1:H1"/>
    <mergeCell ref="A6:H6"/>
    <mergeCell ref="H12:H13"/>
    <mergeCell ref="A9:H9"/>
    <mergeCell ref="A10:H10"/>
    <mergeCell ref="E11:H11"/>
    <mergeCell ref="B12:E12"/>
    <mergeCell ref="F12:F13"/>
    <mergeCell ref="G12:G13"/>
    <mergeCell ref="B8:H8"/>
    <mergeCell ref="A7:H7"/>
    <mergeCell ref="D5:H5"/>
    <mergeCell ref="B4:H4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D116 D15:D32 D60:D61 D44:D46 D47:E54 B105:C120 A116 E34:E37 E116:E117 I138:I153 B56:C56 B14:C35 B88:E88 E94:E101 E90 D150:D153 E133 B136:C136 H161:H163 I155:I166 B126:C131 B155:E166 D141:D147 H151:H152 H157 H146 H155 H159 H148 D83:E83 E140:E153 B60:C83 B44:C54 B138:C153 H166 D138:D139 A132:B135 C134:C135" numberStoredAsText="1"/>
    <ignoredError sqref="D34:D35 D33 D41:D43 D36:D37 D38:D40 B36:C37 B41:C43 B38:C40 B95:C96 B89:C89 B94:C94 B97:C101 B102:C104 B93:C93 D93 D94 D97:D101 D95:D96 E137:E139 H138" numberStoredAsText="1" twoDigitTextYear="1"/>
    <ignoredError sqref="D107:E113 H112 H108 H110" formula="1"/>
    <ignoredError sqref="E137:E139 H138" numberStoredAsText="1" formula="1"/>
    <ignoredError sqref="B90:C90 D89:D90 D102:D10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J176"/>
  <sheetViews>
    <sheetView zoomScalePageLayoutView="0" workbookViewId="0" topLeftCell="B124">
      <selection activeCell="J140" sqref="J140"/>
    </sheetView>
  </sheetViews>
  <sheetFormatPr defaultColWidth="9.140625" defaultRowHeight="12.75"/>
  <cols>
    <col min="1" max="1" width="4.8515625" style="2" hidden="1" customWidth="1"/>
    <col min="2" max="2" width="41.00390625" style="2" customWidth="1"/>
    <col min="3" max="3" width="6.00390625" style="2" customWidth="1"/>
    <col min="4" max="4" width="4.57421875" style="2" customWidth="1"/>
    <col min="5" max="5" width="3.7109375" style="2" customWidth="1"/>
    <col min="6" max="6" width="8.28125" style="2" customWidth="1"/>
    <col min="7" max="7" width="5.28125" style="2" customWidth="1"/>
    <col min="8" max="8" width="9.8515625" style="2" customWidth="1"/>
    <col min="9" max="9" width="8.57421875" style="2" customWidth="1"/>
    <col min="10" max="10" width="7.7109375" style="2" customWidth="1"/>
    <col min="11" max="16384" width="9.140625" style="2" customWidth="1"/>
  </cols>
  <sheetData>
    <row r="1" spans="6:10" ht="12.75">
      <c r="F1" s="277" t="s">
        <v>221</v>
      </c>
      <c r="G1" s="277"/>
      <c r="H1" s="277"/>
      <c r="I1" s="277"/>
      <c r="J1" s="277"/>
    </row>
    <row r="2" spans="2:10" ht="1.5" customHeight="1" hidden="1">
      <c r="B2" s="277"/>
      <c r="C2" s="261"/>
      <c r="D2" s="261"/>
      <c r="E2" s="261"/>
      <c r="F2" s="261"/>
      <c r="G2" s="261"/>
      <c r="H2" s="261"/>
      <c r="I2" s="261"/>
      <c r="J2" s="261"/>
    </row>
    <row r="3" spans="2:10" ht="44.25" customHeight="1">
      <c r="B3" s="280" t="s">
        <v>229</v>
      </c>
      <c r="C3" s="281"/>
      <c r="D3" s="281"/>
      <c r="E3" s="281"/>
      <c r="F3" s="281"/>
      <c r="G3" s="281"/>
      <c r="H3" s="281"/>
      <c r="I3" s="281"/>
      <c r="J3" s="281"/>
    </row>
    <row r="4" spans="3:10" ht="16.5" customHeight="1">
      <c r="C4" s="277" t="s">
        <v>231</v>
      </c>
      <c r="D4" s="277"/>
      <c r="E4" s="277"/>
      <c r="F4" s="277"/>
      <c r="G4" s="277"/>
      <c r="H4" s="277"/>
      <c r="I4" s="277"/>
      <c r="J4" s="277"/>
    </row>
    <row r="5" spans="6:10" ht="12.75" hidden="1">
      <c r="F5" s="277"/>
      <c r="G5" s="277"/>
      <c r="H5" s="277"/>
      <c r="I5" s="277"/>
      <c r="J5" s="277"/>
    </row>
    <row r="6" spans="2:10" ht="27.75" customHeight="1" hidden="1">
      <c r="B6" s="282"/>
      <c r="C6" s="281"/>
      <c r="D6" s="281"/>
      <c r="E6" s="281"/>
      <c r="F6" s="281"/>
      <c r="G6" s="281"/>
      <c r="H6" s="281"/>
      <c r="I6" s="281"/>
      <c r="J6" s="281"/>
    </row>
    <row r="7" spans="3:10" ht="12.75" hidden="1">
      <c r="C7" s="277"/>
      <c r="D7" s="277"/>
      <c r="E7" s="277"/>
      <c r="F7" s="277"/>
      <c r="G7" s="277"/>
      <c r="H7" s="277"/>
      <c r="I7" s="277"/>
      <c r="J7" s="277"/>
    </row>
    <row r="8" spans="1:10" ht="32.25" customHeight="1">
      <c r="A8" s="279" t="s">
        <v>230</v>
      </c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5.75" hidden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ht="12.75">
      <c r="J10" s="2" t="s">
        <v>45</v>
      </c>
    </row>
    <row r="11" spans="1:10" ht="48" customHeight="1">
      <c r="A11" s="48"/>
      <c r="B11" s="75" t="s">
        <v>178</v>
      </c>
      <c r="C11" s="77" t="s">
        <v>44</v>
      </c>
      <c r="D11" s="77" t="s">
        <v>14</v>
      </c>
      <c r="E11" s="77" t="s">
        <v>46</v>
      </c>
      <c r="F11" s="78" t="s">
        <v>15</v>
      </c>
      <c r="G11" s="78" t="s">
        <v>95</v>
      </c>
      <c r="H11" s="236" t="s">
        <v>219</v>
      </c>
      <c r="I11" s="236" t="s">
        <v>226</v>
      </c>
      <c r="J11" s="236" t="s">
        <v>220</v>
      </c>
    </row>
    <row r="12" spans="1:10" ht="18.75" customHeight="1">
      <c r="A12" s="47"/>
      <c r="B12" s="75" t="s">
        <v>208</v>
      </c>
      <c r="C12" s="76">
        <v>871</v>
      </c>
      <c r="D12" s="77"/>
      <c r="E12" s="77"/>
      <c r="F12" s="78"/>
      <c r="G12" s="78"/>
      <c r="H12" s="79">
        <f>H176</f>
        <v>19848.3</v>
      </c>
      <c r="I12" s="79">
        <f>I176</f>
        <v>5583.1</v>
      </c>
      <c r="J12" s="79">
        <v>28.1</v>
      </c>
    </row>
    <row r="13" spans="2:10" ht="28.5">
      <c r="B13" s="110" t="s">
        <v>19</v>
      </c>
      <c r="C13" s="111">
        <v>871</v>
      </c>
      <c r="D13" s="111" t="s">
        <v>20</v>
      </c>
      <c r="E13" s="111" t="s">
        <v>17</v>
      </c>
      <c r="F13" s="111" t="s">
        <v>18</v>
      </c>
      <c r="G13" s="112" t="s">
        <v>16</v>
      </c>
      <c r="H13" s="113">
        <f>H14+H21+H43+H37+H47</f>
        <v>4388.6</v>
      </c>
      <c r="I13" s="113">
        <f>I14+I21+I43+I37+I47</f>
        <v>1848.2000000000003</v>
      </c>
      <c r="J13" s="113">
        <v>42.1</v>
      </c>
    </row>
    <row r="14" spans="2:10" ht="38.25">
      <c r="B14" s="114" t="s">
        <v>26</v>
      </c>
      <c r="C14" s="80">
        <v>871</v>
      </c>
      <c r="D14" s="80" t="s">
        <v>20</v>
      </c>
      <c r="E14" s="80" t="s">
        <v>27</v>
      </c>
      <c r="F14" s="80" t="s">
        <v>18</v>
      </c>
      <c r="G14" s="80" t="s">
        <v>16</v>
      </c>
      <c r="H14" s="115">
        <f aca="true" t="shared" si="0" ref="H14:J17">H15</f>
        <v>681.5</v>
      </c>
      <c r="I14" s="115">
        <f t="shared" si="0"/>
        <v>274.1</v>
      </c>
      <c r="J14" s="115">
        <f t="shared" si="0"/>
        <v>40.2</v>
      </c>
    </row>
    <row r="15" spans="2:10" ht="51">
      <c r="B15" s="116" t="s">
        <v>22</v>
      </c>
      <c r="C15" s="81">
        <v>871</v>
      </c>
      <c r="D15" s="81" t="s">
        <v>20</v>
      </c>
      <c r="E15" s="81" t="s">
        <v>27</v>
      </c>
      <c r="F15" s="81" t="s">
        <v>23</v>
      </c>
      <c r="G15" s="81" t="s">
        <v>16</v>
      </c>
      <c r="H15" s="109">
        <f t="shared" si="0"/>
        <v>681.5</v>
      </c>
      <c r="I15" s="109">
        <f t="shared" si="0"/>
        <v>274.1</v>
      </c>
      <c r="J15" s="109">
        <f t="shared" si="0"/>
        <v>40.2</v>
      </c>
    </row>
    <row r="16" spans="2:10" ht="12.75">
      <c r="B16" s="116" t="s">
        <v>1</v>
      </c>
      <c r="C16" s="81">
        <v>871</v>
      </c>
      <c r="D16" s="81" t="s">
        <v>20</v>
      </c>
      <c r="E16" s="81" t="s">
        <v>27</v>
      </c>
      <c r="F16" s="81" t="s">
        <v>0</v>
      </c>
      <c r="G16" s="81" t="s">
        <v>16</v>
      </c>
      <c r="H16" s="109">
        <f t="shared" si="0"/>
        <v>681.5</v>
      </c>
      <c r="I16" s="109">
        <f t="shared" si="0"/>
        <v>274.1</v>
      </c>
      <c r="J16" s="109">
        <f t="shared" si="0"/>
        <v>40.2</v>
      </c>
    </row>
    <row r="17" spans="2:10" ht="63.75">
      <c r="B17" s="116" t="s">
        <v>96</v>
      </c>
      <c r="C17" s="81">
        <v>871</v>
      </c>
      <c r="D17" s="81" t="s">
        <v>20</v>
      </c>
      <c r="E17" s="81" t="s">
        <v>27</v>
      </c>
      <c r="F17" s="81" t="s">
        <v>0</v>
      </c>
      <c r="G17" s="81">
        <v>100</v>
      </c>
      <c r="H17" s="109">
        <f t="shared" si="0"/>
        <v>681.5</v>
      </c>
      <c r="I17" s="109">
        <f t="shared" si="0"/>
        <v>274.1</v>
      </c>
      <c r="J17" s="109">
        <f t="shared" si="0"/>
        <v>40.2</v>
      </c>
    </row>
    <row r="18" spans="2:10" ht="25.5">
      <c r="B18" s="116" t="s">
        <v>97</v>
      </c>
      <c r="C18" s="81">
        <v>871</v>
      </c>
      <c r="D18" s="81" t="s">
        <v>20</v>
      </c>
      <c r="E18" s="81" t="s">
        <v>27</v>
      </c>
      <c r="F18" s="81" t="s">
        <v>0</v>
      </c>
      <c r="G18" s="117">
        <v>120</v>
      </c>
      <c r="H18" s="109">
        <f>H19+H20</f>
        <v>681.5</v>
      </c>
      <c r="I18" s="109">
        <f>I19+I20</f>
        <v>274.1</v>
      </c>
      <c r="J18" s="109">
        <f>J19+J20</f>
        <v>40.2</v>
      </c>
    </row>
    <row r="19" spans="2:10" ht="14.25" customHeight="1">
      <c r="B19" s="118" t="s">
        <v>98</v>
      </c>
      <c r="C19" s="81">
        <v>871</v>
      </c>
      <c r="D19" s="81" t="s">
        <v>20</v>
      </c>
      <c r="E19" s="81" t="s">
        <v>27</v>
      </c>
      <c r="F19" s="81" t="s">
        <v>0</v>
      </c>
      <c r="G19" s="117">
        <v>121</v>
      </c>
      <c r="H19" s="109">
        <v>681.5</v>
      </c>
      <c r="I19" s="109">
        <v>274.1</v>
      </c>
      <c r="J19" s="109">
        <v>40.2</v>
      </c>
    </row>
    <row r="20" spans="2:10" ht="30" hidden="1">
      <c r="B20" s="118" t="s">
        <v>99</v>
      </c>
      <c r="C20" s="81">
        <v>871</v>
      </c>
      <c r="D20" s="81" t="s">
        <v>20</v>
      </c>
      <c r="E20" s="81" t="s">
        <v>27</v>
      </c>
      <c r="F20" s="81" t="s">
        <v>0</v>
      </c>
      <c r="G20" s="117">
        <v>122</v>
      </c>
      <c r="H20" s="109"/>
      <c r="I20" s="109"/>
      <c r="J20" s="109"/>
    </row>
    <row r="21" spans="2:10" ht="51">
      <c r="B21" s="114" t="s">
        <v>28</v>
      </c>
      <c r="C21" s="80">
        <v>871</v>
      </c>
      <c r="D21" s="80" t="s">
        <v>20</v>
      </c>
      <c r="E21" s="80" t="s">
        <v>29</v>
      </c>
      <c r="F21" s="80" t="s">
        <v>18</v>
      </c>
      <c r="G21" s="119" t="s">
        <v>16</v>
      </c>
      <c r="H21" s="120">
        <f>H22+H31</f>
        <v>3026.7</v>
      </c>
      <c r="I21" s="120">
        <f>I22+I31</f>
        <v>1176.1000000000001</v>
      </c>
      <c r="J21" s="120">
        <v>38.9</v>
      </c>
    </row>
    <row r="22" spans="2:10" ht="51">
      <c r="B22" s="114" t="s">
        <v>22</v>
      </c>
      <c r="C22" s="80">
        <v>871</v>
      </c>
      <c r="D22" s="80" t="s">
        <v>20</v>
      </c>
      <c r="E22" s="80" t="s">
        <v>29</v>
      </c>
      <c r="F22" s="80" t="s">
        <v>23</v>
      </c>
      <c r="G22" s="119" t="s">
        <v>16</v>
      </c>
      <c r="H22" s="120">
        <f>H23</f>
        <v>2990.3999999999996</v>
      </c>
      <c r="I22" s="120">
        <f>I23</f>
        <v>1157.9</v>
      </c>
      <c r="J22" s="120">
        <f>J23</f>
        <v>38.7</v>
      </c>
    </row>
    <row r="23" spans="2:10" ht="12.75">
      <c r="B23" s="116" t="s">
        <v>24</v>
      </c>
      <c r="C23" s="81">
        <v>871</v>
      </c>
      <c r="D23" s="81" t="s">
        <v>20</v>
      </c>
      <c r="E23" s="81" t="s">
        <v>29</v>
      </c>
      <c r="F23" s="81" t="s">
        <v>25</v>
      </c>
      <c r="G23" s="117" t="s">
        <v>16</v>
      </c>
      <c r="H23" s="121">
        <f>H24+H26+H27+H28+H29+H30</f>
        <v>2990.3999999999996</v>
      </c>
      <c r="I23" s="121">
        <f>I24+I26+I27+I28+I29+I30</f>
        <v>1157.9</v>
      </c>
      <c r="J23" s="121">
        <v>38.7</v>
      </c>
    </row>
    <row r="24" spans="2:10" ht="14.25" customHeight="1">
      <c r="B24" s="118" t="s">
        <v>98</v>
      </c>
      <c r="C24" s="81">
        <v>871</v>
      </c>
      <c r="D24" s="81" t="s">
        <v>20</v>
      </c>
      <c r="E24" s="81" t="s">
        <v>29</v>
      </c>
      <c r="F24" s="81" t="s">
        <v>25</v>
      </c>
      <c r="G24" s="117">
        <v>121</v>
      </c>
      <c r="H24" s="121">
        <v>2682.7</v>
      </c>
      <c r="I24" s="121">
        <v>1061.2</v>
      </c>
      <c r="J24" s="121">
        <v>39.6</v>
      </c>
    </row>
    <row r="25" spans="2:10" ht="1.5" customHeight="1" hidden="1">
      <c r="B25" s="118" t="s">
        <v>99</v>
      </c>
      <c r="C25" s="81">
        <v>871</v>
      </c>
      <c r="D25" s="81" t="s">
        <v>20</v>
      </c>
      <c r="E25" s="81" t="s">
        <v>29</v>
      </c>
      <c r="F25" s="81" t="s">
        <v>25</v>
      </c>
      <c r="G25" s="117">
        <v>122</v>
      </c>
      <c r="H25" s="121"/>
      <c r="I25" s="121"/>
      <c r="J25" s="121"/>
    </row>
    <row r="26" spans="2:10" ht="47.25" hidden="1">
      <c r="B26" s="122" t="s">
        <v>100</v>
      </c>
      <c r="C26" s="81">
        <v>871</v>
      </c>
      <c r="D26" s="81" t="s">
        <v>20</v>
      </c>
      <c r="E26" s="81" t="s">
        <v>29</v>
      </c>
      <c r="F26" s="81" t="s">
        <v>25</v>
      </c>
      <c r="G26" s="117">
        <v>242</v>
      </c>
      <c r="H26" s="121">
        <v>0</v>
      </c>
      <c r="I26" s="121">
        <v>0</v>
      </c>
      <c r="J26" s="121">
        <v>0</v>
      </c>
    </row>
    <row r="27" spans="2:10" ht="47.25" hidden="1">
      <c r="B27" s="122" t="s">
        <v>101</v>
      </c>
      <c r="C27" s="81">
        <v>871</v>
      </c>
      <c r="D27" s="81" t="s">
        <v>20</v>
      </c>
      <c r="E27" s="81" t="s">
        <v>29</v>
      </c>
      <c r="F27" s="81" t="s">
        <v>25</v>
      </c>
      <c r="G27" s="117">
        <v>243</v>
      </c>
      <c r="H27" s="121">
        <v>0</v>
      </c>
      <c r="I27" s="121">
        <v>0</v>
      </c>
      <c r="J27" s="121">
        <v>0</v>
      </c>
    </row>
    <row r="28" spans="2:10" ht="47.25">
      <c r="B28" s="122" t="s">
        <v>102</v>
      </c>
      <c r="C28" s="81">
        <v>871</v>
      </c>
      <c r="D28" s="81" t="s">
        <v>20</v>
      </c>
      <c r="E28" s="81" t="s">
        <v>29</v>
      </c>
      <c r="F28" s="81" t="s">
        <v>25</v>
      </c>
      <c r="G28" s="117">
        <v>244</v>
      </c>
      <c r="H28" s="121">
        <v>281.7</v>
      </c>
      <c r="I28" s="121">
        <v>88.2</v>
      </c>
      <c r="J28" s="121">
        <v>31.3</v>
      </c>
    </row>
    <row r="29" spans="2:10" ht="31.5">
      <c r="B29" s="122" t="s">
        <v>103</v>
      </c>
      <c r="C29" s="81">
        <v>871</v>
      </c>
      <c r="D29" s="81" t="s">
        <v>20</v>
      </c>
      <c r="E29" s="81" t="s">
        <v>29</v>
      </c>
      <c r="F29" s="81" t="s">
        <v>25</v>
      </c>
      <c r="G29" s="117">
        <v>851</v>
      </c>
      <c r="H29" s="121">
        <v>20</v>
      </c>
      <c r="I29" s="121">
        <v>5.6</v>
      </c>
      <c r="J29" s="121">
        <v>28</v>
      </c>
    </row>
    <row r="30" spans="2:10" ht="31.5">
      <c r="B30" s="122" t="s">
        <v>104</v>
      </c>
      <c r="C30" s="81">
        <v>871</v>
      </c>
      <c r="D30" s="81" t="s">
        <v>20</v>
      </c>
      <c r="E30" s="81" t="s">
        <v>29</v>
      </c>
      <c r="F30" s="81" t="s">
        <v>25</v>
      </c>
      <c r="G30" s="117">
        <v>852</v>
      </c>
      <c r="H30" s="121">
        <v>6</v>
      </c>
      <c r="I30" s="121">
        <v>2.9</v>
      </c>
      <c r="J30" s="121">
        <v>48.3</v>
      </c>
    </row>
    <row r="31" spans="2:10" ht="12.75">
      <c r="B31" s="114" t="s">
        <v>87</v>
      </c>
      <c r="C31" s="80">
        <v>871</v>
      </c>
      <c r="D31" s="80" t="s">
        <v>20</v>
      </c>
      <c r="E31" s="80" t="s">
        <v>29</v>
      </c>
      <c r="F31" s="103" t="s">
        <v>86</v>
      </c>
      <c r="G31" s="119"/>
      <c r="H31" s="120">
        <f>H32+H36</f>
        <v>36.3</v>
      </c>
      <c r="I31" s="120">
        <f>I32+I36</f>
        <v>18.2</v>
      </c>
      <c r="J31" s="120">
        <v>50.1</v>
      </c>
    </row>
    <row r="32" spans="2:10" ht="48">
      <c r="B32" s="123" t="s">
        <v>89</v>
      </c>
      <c r="C32" s="81">
        <v>871</v>
      </c>
      <c r="D32" s="81" t="s">
        <v>20</v>
      </c>
      <c r="E32" s="81" t="s">
        <v>29</v>
      </c>
      <c r="F32" s="81" t="s">
        <v>70</v>
      </c>
      <c r="G32" s="117"/>
      <c r="H32" s="121">
        <f aca="true" t="shared" si="1" ref="H32:J33">H33</f>
        <v>20.8</v>
      </c>
      <c r="I32" s="121">
        <f t="shared" si="1"/>
        <v>10.4</v>
      </c>
      <c r="J32" s="121">
        <f t="shared" si="1"/>
        <v>50</v>
      </c>
    </row>
    <row r="33" spans="2:10" ht="48">
      <c r="B33" s="123" t="s">
        <v>173</v>
      </c>
      <c r="C33" s="81">
        <v>871</v>
      </c>
      <c r="D33" s="81" t="s">
        <v>20</v>
      </c>
      <c r="E33" s="81" t="s">
        <v>29</v>
      </c>
      <c r="F33" s="84" t="s">
        <v>70</v>
      </c>
      <c r="G33" s="124" t="s">
        <v>172</v>
      </c>
      <c r="H33" s="121">
        <f t="shared" si="1"/>
        <v>20.8</v>
      </c>
      <c r="I33" s="121">
        <f t="shared" si="1"/>
        <v>10.4</v>
      </c>
      <c r="J33" s="121">
        <f t="shared" si="1"/>
        <v>50</v>
      </c>
    </row>
    <row r="34" spans="2:10" ht="36">
      <c r="B34" s="125" t="s">
        <v>69</v>
      </c>
      <c r="C34" s="81">
        <v>871</v>
      </c>
      <c r="D34" s="81" t="s">
        <v>20</v>
      </c>
      <c r="E34" s="81" t="s">
        <v>29</v>
      </c>
      <c r="F34" s="86" t="s">
        <v>71</v>
      </c>
      <c r="G34" s="126" t="s">
        <v>172</v>
      </c>
      <c r="H34" s="121">
        <v>20.8</v>
      </c>
      <c r="I34" s="121">
        <v>10.4</v>
      </c>
      <c r="J34" s="121">
        <v>50</v>
      </c>
    </row>
    <row r="35" spans="2:10" ht="84">
      <c r="B35" s="127" t="s">
        <v>188</v>
      </c>
      <c r="C35" s="81">
        <v>871</v>
      </c>
      <c r="D35" s="81" t="s">
        <v>20</v>
      </c>
      <c r="E35" s="81" t="s">
        <v>29</v>
      </c>
      <c r="F35" s="86" t="s">
        <v>78</v>
      </c>
      <c r="G35" s="126"/>
      <c r="H35" s="121">
        <f>H36</f>
        <v>15.5</v>
      </c>
      <c r="I35" s="121">
        <f>I36</f>
        <v>7.8</v>
      </c>
      <c r="J35" s="121">
        <f>J36</f>
        <v>50.3</v>
      </c>
    </row>
    <row r="36" spans="2:10" ht="36">
      <c r="B36" s="125" t="s">
        <v>187</v>
      </c>
      <c r="C36" s="81">
        <v>871</v>
      </c>
      <c r="D36" s="81" t="s">
        <v>20</v>
      </c>
      <c r="E36" s="81" t="s">
        <v>29</v>
      </c>
      <c r="F36" s="86" t="s">
        <v>189</v>
      </c>
      <c r="G36" s="126" t="s">
        <v>106</v>
      </c>
      <c r="H36" s="121">
        <v>15.5</v>
      </c>
      <c r="I36" s="121">
        <v>7.8</v>
      </c>
      <c r="J36" s="121">
        <v>50.3</v>
      </c>
    </row>
    <row r="37" spans="2:10" ht="38.25">
      <c r="B37" s="114" t="s">
        <v>79</v>
      </c>
      <c r="C37" s="80">
        <v>871</v>
      </c>
      <c r="D37" s="80" t="s">
        <v>20</v>
      </c>
      <c r="E37" s="80" t="s">
        <v>80</v>
      </c>
      <c r="F37" s="86"/>
      <c r="G37" s="126"/>
      <c r="H37" s="120">
        <f aca="true" t="shared" si="2" ref="H37:J39">H38</f>
        <v>84.80000000000001</v>
      </c>
      <c r="I37" s="120">
        <f t="shared" si="2"/>
        <v>42.5</v>
      </c>
      <c r="J37" s="120">
        <f t="shared" si="2"/>
        <v>50.1</v>
      </c>
    </row>
    <row r="38" spans="2:10" ht="12.75">
      <c r="B38" s="116" t="s">
        <v>87</v>
      </c>
      <c r="C38" s="81">
        <v>871</v>
      </c>
      <c r="D38" s="81" t="s">
        <v>20</v>
      </c>
      <c r="E38" s="81" t="s">
        <v>80</v>
      </c>
      <c r="F38" s="81" t="s">
        <v>86</v>
      </c>
      <c r="G38" s="126"/>
      <c r="H38" s="120">
        <f t="shared" si="2"/>
        <v>84.80000000000001</v>
      </c>
      <c r="I38" s="120">
        <f t="shared" si="2"/>
        <v>42.5</v>
      </c>
      <c r="J38" s="120">
        <f t="shared" si="2"/>
        <v>50.1</v>
      </c>
    </row>
    <row r="39" spans="2:10" ht="60">
      <c r="B39" s="123" t="s">
        <v>88</v>
      </c>
      <c r="C39" s="81">
        <v>871</v>
      </c>
      <c r="D39" s="81" t="s">
        <v>20</v>
      </c>
      <c r="E39" s="81" t="s">
        <v>80</v>
      </c>
      <c r="F39" s="81" t="s">
        <v>78</v>
      </c>
      <c r="G39" s="117"/>
      <c r="H39" s="121">
        <f t="shared" si="2"/>
        <v>84.80000000000001</v>
      </c>
      <c r="I39" s="121">
        <f t="shared" si="2"/>
        <v>42.5</v>
      </c>
      <c r="J39" s="121">
        <f t="shared" si="2"/>
        <v>50.1</v>
      </c>
    </row>
    <row r="40" spans="2:10" ht="12.75">
      <c r="B40" s="123" t="s">
        <v>105</v>
      </c>
      <c r="C40" s="81">
        <v>871</v>
      </c>
      <c r="D40" s="81" t="s">
        <v>20</v>
      </c>
      <c r="E40" s="81" t="s">
        <v>80</v>
      </c>
      <c r="F40" s="81" t="s">
        <v>78</v>
      </c>
      <c r="G40" s="117">
        <v>540</v>
      </c>
      <c r="H40" s="121">
        <f>H41+H42</f>
        <v>84.80000000000001</v>
      </c>
      <c r="I40" s="121">
        <f>I41+I42</f>
        <v>42.5</v>
      </c>
      <c r="J40" s="121">
        <v>50.1</v>
      </c>
    </row>
    <row r="41" spans="2:10" ht="12.75">
      <c r="B41" s="128" t="s">
        <v>82</v>
      </c>
      <c r="C41" s="81">
        <v>871</v>
      </c>
      <c r="D41" s="81" t="s">
        <v>20</v>
      </c>
      <c r="E41" s="81" t="s">
        <v>80</v>
      </c>
      <c r="F41" s="86" t="s">
        <v>81</v>
      </c>
      <c r="G41" s="117">
        <v>540</v>
      </c>
      <c r="H41" s="121">
        <v>56.7</v>
      </c>
      <c r="I41" s="121">
        <v>28.4</v>
      </c>
      <c r="J41" s="121">
        <v>50.1</v>
      </c>
    </row>
    <row r="42" spans="2:10" ht="12.75">
      <c r="B42" s="128" t="s">
        <v>83</v>
      </c>
      <c r="C42" s="81">
        <v>871</v>
      </c>
      <c r="D42" s="81" t="s">
        <v>20</v>
      </c>
      <c r="E42" s="81" t="s">
        <v>80</v>
      </c>
      <c r="F42" s="86" t="s">
        <v>77</v>
      </c>
      <c r="G42" s="117">
        <v>540</v>
      </c>
      <c r="H42" s="121">
        <v>28.1</v>
      </c>
      <c r="I42" s="121">
        <v>14.1</v>
      </c>
      <c r="J42" s="121">
        <v>50.2</v>
      </c>
    </row>
    <row r="43" spans="2:10" ht="12.75">
      <c r="B43" s="114" t="s">
        <v>2</v>
      </c>
      <c r="C43" s="80">
        <v>871</v>
      </c>
      <c r="D43" s="80" t="s">
        <v>20</v>
      </c>
      <c r="E43" s="80">
        <v>11</v>
      </c>
      <c r="F43" s="80"/>
      <c r="G43" s="119" t="s">
        <v>16</v>
      </c>
      <c r="H43" s="129">
        <f aca="true" t="shared" si="3" ref="H43:J45">H44</f>
        <v>5</v>
      </c>
      <c r="I43" s="129">
        <f t="shared" si="3"/>
        <v>0</v>
      </c>
      <c r="J43" s="129">
        <f t="shared" si="3"/>
        <v>0</v>
      </c>
    </row>
    <row r="44" spans="2:10" ht="12.75">
      <c r="B44" s="114" t="s">
        <v>2</v>
      </c>
      <c r="C44" s="80">
        <v>871</v>
      </c>
      <c r="D44" s="80" t="s">
        <v>20</v>
      </c>
      <c r="E44" s="80">
        <v>11</v>
      </c>
      <c r="F44" s="103" t="s">
        <v>4</v>
      </c>
      <c r="G44" s="119"/>
      <c r="H44" s="129">
        <f t="shared" si="3"/>
        <v>5</v>
      </c>
      <c r="I44" s="129">
        <f t="shared" si="3"/>
        <v>0</v>
      </c>
      <c r="J44" s="129">
        <f t="shared" si="3"/>
        <v>0</v>
      </c>
    </row>
    <row r="45" spans="2:10" ht="12.75">
      <c r="B45" s="116" t="s">
        <v>5</v>
      </c>
      <c r="C45" s="81">
        <v>871</v>
      </c>
      <c r="D45" s="81" t="s">
        <v>20</v>
      </c>
      <c r="E45" s="81">
        <v>11</v>
      </c>
      <c r="F45" s="81" t="s">
        <v>6</v>
      </c>
      <c r="G45" s="117" t="s">
        <v>16</v>
      </c>
      <c r="H45" s="130">
        <f t="shared" si="3"/>
        <v>5</v>
      </c>
      <c r="I45" s="130">
        <f t="shared" si="3"/>
        <v>0</v>
      </c>
      <c r="J45" s="130">
        <f t="shared" si="3"/>
        <v>0</v>
      </c>
    </row>
    <row r="46" spans="2:10" ht="12.75">
      <c r="B46" s="116" t="s">
        <v>107</v>
      </c>
      <c r="C46" s="81">
        <v>871</v>
      </c>
      <c r="D46" s="81" t="s">
        <v>20</v>
      </c>
      <c r="E46" s="81">
        <v>11</v>
      </c>
      <c r="F46" s="81" t="s">
        <v>6</v>
      </c>
      <c r="G46" s="117" t="s">
        <v>108</v>
      </c>
      <c r="H46" s="130">
        <v>5</v>
      </c>
      <c r="I46" s="130">
        <v>0</v>
      </c>
      <c r="J46" s="130">
        <v>0</v>
      </c>
    </row>
    <row r="47" spans="2:10" ht="12.75">
      <c r="B47" s="114" t="s">
        <v>38</v>
      </c>
      <c r="C47" s="80">
        <v>871</v>
      </c>
      <c r="D47" s="80" t="s">
        <v>20</v>
      </c>
      <c r="E47" s="80">
        <v>13</v>
      </c>
      <c r="F47" s="80"/>
      <c r="G47" s="119"/>
      <c r="H47" s="129">
        <f>H48+H51+H54</f>
        <v>590.6</v>
      </c>
      <c r="I47" s="129">
        <f>I48+I51+I54</f>
        <v>355.5</v>
      </c>
      <c r="J47" s="129">
        <v>60.2</v>
      </c>
    </row>
    <row r="48" spans="2:10" ht="51">
      <c r="B48" s="131" t="s">
        <v>73</v>
      </c>
      <c r="C48" s="80">
        <v>871</v>
      </c>
      <c r="D48" s="80" t="s">
        <v>20</v>
      </c>
      <c r="E48" s="80">
        <v>13</v>
      </c>
      <c r="F48" s="103" t="s">
        <v>39</v>
      </c>
      <c r="G48" s="119"/>
      <c r="H48" s="129">
        <f aca="true" t="shared" si="4" ref="H48:J49">H49</f>
        <v>18</v>
      </c>
      <c r="I48" s="129">
        <f t="shared" si="4"/>
        <v>0.6</v>
      </c>
      <c r="J48" s="129">
        <f t="shared" si="4"/>
        <v>3.3</v>
      </c>
    </row>
    <row r="49" spans="2:10" ht="36">
      <c r="B49" s="132" t="s">
        <v>72</v>
      </c>
      <c r="C49" s="81">
        <v>871</v>
      </c>
      <c r="D49" s="81" t="s">
        <v>20</v>
      </c>
      <c r="E49" s="81">
        <v>13</v>
      </c>
      <c r="F49" s="81" t="s">
        <v>40</v>
      </c>
      <c r="G49" s="117"/>
      <c r="H49" s="130">
        <f t="shared" si="4"/>
        <v>18</v>
      </c>
      <c r="I49" s="130">
        <f t="shared" si="4"/>
        <v>0.6</v>
      </c>
      <c r="J49" s="130">
        <f t="shared" si="4"/>
        <v>3.3</v>
      </c>
    </row>
    <row r="50" spans="2:10" ht="47.25">
      <c r="B50" s="122" t="s">
        <v>102</v>
      </c>
      <c r="C50" s="81">
        <v>871</v>
      </c>
      <c r="D50" s="81" t="s">
        <v>20</v>
      </c>
      <c r="E50" s="81">
        <v>13</v>
      </c>
      <c r="F50" s="81" t="s">
        <v>40</v>
      </c>
      <c r="G50" s="117" t="s">
        <v>109</v>
      </c>
      <c r="H50" s="130">
        <v>18</v>
      </c>
      <c r="I50" s="130">
        <v>0.6</v>
      </c>
      <c r="J50" s="130">
        <v>3.3</v>
      </c>
    </row>
    <row r="51" spans="2:10" ht="38.25">
      <c r="B51" s="131" t="s">
        <v>110</v>
      </c>
      <c r="C51" s="80">
        <v>871</v>
      </c>
      <c r="D51" s="80" t="s">
        <v>20</v>
      </c>
      <c r="E51" s="80">
        <v>13</v>
      </c>
      <c r="F51" s="103" t="s">
        <v>111</v>
      </c>
      <c r="G51" s="119"/>
      <c r="H51" s="129">
        <f aca="true" t="shared" si="5" ref="H51:J52">H52</f>
        <v>195</v>
      </c>
      <c r="I51" s="129">
        <f t="shared" si="5"/>
        <v>120.5</v>
      </c>
      <c r="J51" s="129">
        <f t="shared" si="5"/>
        <v>61.8</v>
      </c>
    </row>
    <row r="52" spans="2:10" ht="12.75">
      <c r="B52" s="116" t="s">
        <v>59</v>
      </c>
      <c r="C52" s="81">
        <v>871</v>
      </c>
      <c r="D52" s="81" t="s">
        <v>20</v>
      </c>
      <c r="E52" s="81">
        <v>13</v>
      </c>
      <c r="F52" s="81" t="s">
        <v>58</v>
      </c>
      <c r="G52" s="117"/>
      <c r="H52" s="130">
        <f t="shared" si="5"/>
        <v>195</v>
      </c>
      <c r="I52" s="130">
        <f t="shared" si="5"/>
        <v>120.5</v>
      </c>
      <c r="J52" s="130">
        <f t="shared" si="5"/>
        <v>61.8</v>
      </c>
    </row>
    <row r="53" spans="2:10" ht="47.25">
      <c r="B53" s="122" t="s">
        <v>102</v>
      </c>
      <c r="C53" s="81">
        <v>871</v>
      </c>
      <c r="D53" s="81" t="s">
        <v>20</v>
      </c>
      <c r="E53" s="81">
        <v>13</v>
      </c>
      <c r="F53" s="81" t="s">
        <v>58</v>
      </c>
      <c r="G53" s="81" t="s">
        <v>109</v>
      </c>
      <c r="H53" s="130">
        <v>195</v>
      </c>
      <c r="I53" s="130">
        <v>120.5</v>
      </c>
      <c r="J53" s="130">
        <v>61.8</v>
      </c>
    </row>
    <row r="54" spans="2:10" ht="19.5" customHeight="1">
      <c r="B54" s="225" t="s">
        <v>113</v>
      </c>
      <c r="C54" s="242">
        <v>871</v>
      </c>
      <c r="D54" s="241" t="s">
        <v>20</v>
      </c>
      <c r="E54" s="241">
        <v>13</v>
      </c>
      <c r="F54" s="241" t="s">
        <v>92</v>
      </c>
      <c r="G54" s="226"/>
      <c r="H54" s="129">
        <f>H55+H57</f>
        <v>377.6</v>
      </c>
      <c r="I54" s="129">
        <f>I55+I57</f>
        <v>234.4</v>
      </c>
      <c r="J54" s="129">
        <v>62.1</v>
      </c>
    </row>
    <row r="55" spans="2:10" ht="47.25" customHeight="1">
      <c r="B55" s="234" t="s">
        <v>211</v>
      </c>
      <c r="C55" s="80">
        <v>871</v>
      </c>
      <c r="D55" s="80" t="s">
        <v>20</v>
      </c>
      <c r="E55" s="80" t="s">
        <v>90</v>
      </c>
      <c r="F55" s="103" t="s">
        <v>121</v>
      </c>
      <c r="G55" s="80"/>
      <c r="H55" s="129">
        <f>H56</f>
        <v>271.6</v>
      </c>
      <c r="I55" s="129">
        <f>I56</f>
        <v>133</v>
      </c>
      <c r="J55" s="129">
        <f>J56</f>
        <v>49</v>
      </c>
    </row>
    <row r="56" spans="2:10" ht="48" thickBot="1">
      <c r="B56" s="133" t="s">
        <v>100</v>
      </c>
      <c r="C56" s="134">
        <v>871</v>
      </c>
      <c r="D56" s="134" t="s">
        <v>190</v>
      </c>
      <c r="E56" s="134" t="s">
        <v>90</v>
      </c>
      <c r="F56" s="134" t="s">
        <v>121</v>
      </c>
      <c r="G56" s="134" t="s">
        <v>122</v>
      </c>
      <c r="H56" s="135">
        <v>271.6</v>
      </c>
      <c r="I56" s="135">
        <v>133</v>
      </c>
      <c r="J56" s="135">
        <v>49</v>
      </c>
    </row>
    <row r="57" spans="2:10" ht="76.5">
      <c r="B57" s="220" t="s">
        <v>216</v>
      </c>
      <c r="C57" s="218">
        <v>871</v>
      </c>
      <c r="D57" s="221" t="s">
        <v>20</v>
      </c>
      <c r="E57" s="219">
        <v>13</v>
      </c>
      <c r="F57" s="222" t="s">
        <v>215</v>
      </c>
      <c r="G57" s="217"/>
      <c r="H57" s="129">
        <f>H58</f>
        <v>106</v>
      </c>
      <c r="I57" s="129">
        <f>I58</f>
        <v>101.4</v>
      </c>
      <c r="J57" s="129">
        <f>J58</f>
        <v>95.7</v>
      </c>
    </row>
    <row r="58" spans="2:10" ht="48" thickBot="1">
      <c r="B58" s="133" t="s">
        <v>100</v>
      </c>
      <c r="C58" s="134">
        <v>871</v>
      </c>
      <c r="D58" s="134" t="s">
        <v>190</v>
      </c>
      <c r="E58" s="134" t="s">
        <v>90</v>
      </c>
      <c r="F58" s="134" t="s">
        <v>215</v>
      </c>
      <c r="G58" s="134" t="s">
        <v>109</v>
      </c>
      <c r="H58" s="135">
        <v>106</v>
      </c>
      <c r="I58" s="135">
        <v>101.4</v>
      </c>
      <c r="J58" s="135">
        <v>95.7</v>
      </c>
    </row>
    <row r="59" spans="2:10" ht="14.25">
      <c r="B59" s="136" t="s">
        <v>31</v>
      </c>
      <c r="C59" s="137">
        <v>871</v>
      </c>
      <c r="D59" s="137" t="s">
        <v>27</v>
      </c>
      <c r="E59" s="137" t="s">
        <v>17</v>
      </c>
      <c r="F59" s="137" t="s">
        <v>18</v>
      </c>
      <c r="G59" s="138" t="s">
        <v>16</v>
      </c>
      <c r="H59" s="139">
        <f aca="true" t="shared" si="6" ref="H59:J61">H60</f>
        <v>150.9</v>
      </c>
      <c r="I59" s="139">
        <f t="shared" si="6"/>
        <v>69</v>
      </c>
      <c r="J59" s="139">
        <f t="shared" si="6"/>
        <v>45.7</v>
      </c>
    </row>
    <row r="60" spans="2:10" ht="12.75">
      <c r="B60" s="140" t="s">
        <v>7</v>
      </c>
      <c r="C60" s="81">
        <v>871</v>
      </c>
      <c r="D60" s="81" t="s">
        <v>27</v>
      </c>
      <c r="E60" s="81" t="s">
        <v>21</v>
      </c>
      <c r="F60" s="81" t="s">
        <v>18</v>
      </c>
      <c r="G60" s="117" t="s">
        <v>16</v>
      </c>
      <c r="H60" s="130">
        <f t="shared" si="6"/>
        <v>150.9</v>
      </c>
      <c r="I60" s="130">
        <f t="shared" si="6"/>
        <v>69</v>
      </c>
      <c r="J60" s="130">
        <f t="shared" si="6"/>
        <v>45.7</v>
      </c>
    </row>
    <row r="61" spans="2:10" ht="25.5">
      <c r="B61" s="140" t="s">
        <v>9</v>
      </c>
      <c r="C61" s="81">
        <v>871</v>
      </c>
      <c r="D61" s="81" t="s">
        <v>27</v>
      </c>
      <c r="E61" s="81" t="s">
        <v>21</v>
      </c>
      <c r="F61" s="81" t="s">
        <v>10</v>
      </c>
      <c r="G61" s="117"/>
      <c r="H61" s="130">
        <f t="shared" si="6"/>
        <v>150.9</v>
      </c>
      <c r="I61" s="130">
        <f t="shared" si="6"/>
        <v>69</v>
      </c>
      <c r="J61" s="130">
        <f t="shared" si="6"/>
        <v>45.7</v>
      </c>
    </row>
    <row r="62" spans="2:10" ht="38.25">
      <c r="B62" s="116" t="s">
        <v>3</v>
      </c>
      <c r="C62" s="81">
        <v>871</v>
      </c>
      <c r="D62" s="81" t="s">
        <v>27</v>
      </c>
      <c r="E62" s="81" t="s">
        <v>21</v>
      </c>
      <c r="F62" s="81" t="s">
        <v>8</v>
      </c>
      <c r="G62" s="117" t="s">
        <v>16</v>
      </c>
      <c r="H62" s="130">
        <f>H63+H65+H66+H67+H68+H69</f>
        <v>150.9</v>
      </c>
      <c r="I62" s="130">
        <f>I63+I65+I66+I67+I68+I69</f>
        <v>69</v>
      </c>
      <c r="J62" s="130">
        <f>J63+J65+J66+J67+J68+J69</f>
        <v>45.7</v>
      </c>
    </row>
    <row r="63" spans="2:10" ht="15.75" thickBot="1">
      <c r="B63" s="141" t="s">
        <v>98</v>
      </c>
      <c r="C63" s="134">
        <v>871</v>
      </c>
      <c r="D63" s="134" t="s">
        <v>27</v>
      </c>
      <c r="E63" s="134" t="s">
        <v>21</v>
      </c>
      <c r="F63" s="134" t="s">
        <v>8</v>
      </c>
      <c r="G63" s="142">
        <v>121</v>
      </c>
      <c r="H63" s="143">
        <v>150.9</v>
      </c>
      <c r="I63" s="143">
        <v>69</v>
      </c>
      <c r="J63" s="143">
        <v>45.7</v>
      </c>
    </row>
    <row r="64" spans="2:10" ht="4.5" customHeight="1" hidden="1" thickBot="1">
      <c r="B64" s="144" t="s">
        <v>99</v>
      </c>
      <c r="C64" s="145">
        <v>871</v>
      </c>
      <c r="D64" s="145" t="s">
        <v>27</v>
      </c>
      <c r="E64" s="145" t="s">
        <v>21</v>
      </c>
      <c r="F64" s="145" t="s">
        <v>8</v>
      </c>
      <c r="G64" s="146">
        <v>122</v>
      </c>
      <c r="H64" s="147"/>
      <c r="I64" s="147"/>
      <c r="J64" s="147"/>
    </row>
    <row r="65" spans="2:10" ht="48" hidden="1" thickBot="1">
      <c r="B65" s="83" t="s">
        <v>100</v>
      </c>
      <c r="C65" s="81">
        <v>871</v>
      </c>
      <c r="D65" s="81" t="s">
        <v>27</v>
      </c>
      <c r="E65" s="81" t="s">
        <v>21</v>
      </c>
      <c r="F65" s="81" t="s">
        <v>8</v>
      </c>
      <c r="G65" s="117">
        <v>242</v>
      </c>
      <c r="H65" s="82"/>
      <c r="I65" s="82"/>
      <c r="J65" s="82"/>
    </row>
    <row r="66" spans="2:10" ht="48" hidden="1" thickBot="1">
      <c r="B66" s="83" t="s">
        <v>101</v>
      </c>
      <c r="C66" s="81">
        <v>871</v>
      </c>
      <c r="D66" s="81" t="s">
        <v>27</v>
      </c>
      <c r="E66" s="81" t="s">
        <v>21</v>
      </c>
      <c r="F66" s="81" t="s">
        <v>8</v>
      </c>
      <c r="G66" s="117">
        <v>243</v>
      </c>
      <c r="H66" s="82"/>
      <c r="I66" s="82"/>
      <c r="J66" s="82"/>
    </row>
    <row r="67" spans="2:10" ht="48" hidden="1" thickBot="1">
      <c r="B67" s="83" t="s">
        <v>102</v>
      </c>
      <c r="C67" s="81">
        <v>871</v>
      </c>
      <c r="D67" s="81" t="s">
        <v>27</v>
      </c>
      <c r="E67" s="81" t="s">
        <v>21</v>
      </c>
      <c r="F67" s="81" t="s">
        <v>8</v>
      </c>
      <c r="G67" s="117">
        <v>244</v>
      </c>
      <c r="H67" s="82"/>
      <c r="I67" s="82"/>
      <c r="J67" s="82"/>
    </row>
    <row r="68" spans="2:10" ht="32.25" hidden="1" thickBot="1">
      <c r="B68" s="83" t="s">
        <v>103</v>
      </c>
      <c r="C68" s="81">
        <v>871</v>
      </c>
      <c r="D68" s="81" t="s">
        <v>27</v>
      </c>
      <c r="E68" s="81" t="s">
        <v>21</v>
      </c>
      <c r="F68" s="81" t="s">
        <v>8</v>
      </c>
      <c r="G68" s="117">
        <v>851</v>
      </c>
      <c r="H68" s="82"/>
      <c r="I68" s="82"/>
      <c r="J68" s="82"/>
    </row>
    <row r="69" spans="2:10" ht="32.25" hidden="1" thickBot="1">
      <c r="B69" s="148" t="s">
        <v>104</v>
      </c>
      <c r="C69" s="149">
        <v>871</v>
      </c>
      <c r="D69" s="149" t="s">
        <v>27</v>
      </c>
      <c r="E69" s="149" t="s">
        <v>21</v>
      </c>
      <c r="F69" s="149" t="s">
        <v>8</v>
      </c>
      <c r="G69" s="150">
        <v>852</v>
      </c>
      <c r="H69" s="151"/>
      <c r="I69" s="151"/>
      <c r="J69" s="151"/>
    </row>
    <row r="70" spans="2:10" ht="14.25">
      <c r="B70" s="136" t="s">
        <v>75</v>
      </c>
      <c r="C70" s="137">
        <v>871</v>
      </c>
      <c r="D70" s="137" t="s">
        <v>21</v>
      </c>
      <c r="E70" s="137" t="s">
        <v>17</v>
      </c>
      <c r="F70" s="137" t="s">
        <v>18</v>
      </c>
      <c r="G70" s="152"/>
      <c r="H70" s="153">
        <f>H71+H77</f>
        <v>147</v>
      </c>
      <c r="I70" s="153">
        <f>I71+I77</f>
        <v>62.400000000000006</v>
      </c>
      <c r="J70" s="153">
        <v>42.4</v>
      </c>
    </row>
    <row r="71" spans="2:10" ht="38.25">
      <c r="B71" s="131" t="s">
        <v>76</v>
      </c>
      <c r="C71" s="91">
        <v>871</v>
      </c>
      <c r="D71" s="91" t="s">
        <v>21</v>
      </c>
      <c r="E71" s="91" t="s">
        <v>66</v>
      </c>
      <c r="F71" s="80"/>
      <c r="G71" s="80"/>
      <c r="H71" s="154">
        <f>H72+H74</f>
        <v>93.5</v>
      </c>
      <c r="I71" s="154">
        <f>I72+I74</f>
        <v>62.400000000000006</v>
      </c>
      <c r="J71" s="154">
        <v>66.7</v>
      </c>
    </row>
    <row r="72" spans="2:10" ht="32.25">
      <c r="B72" s="155" t="s">
        <v>174</v>
      </c>
      <c r="C72" s="91">
        <v>871</v>
      </c>
      <c r="D72" s="91" t="s">
        <v>21</v>
      </c>
      <c r="E72" s="91" t="s">
        <v>66</v>
      </c>
      <c r="F72" s="91" t="s">
        <v>175</v>
      </c>
      <c r="G72" s="80"/>
      <c r="H72" s="154">
        <f>H73</f>
        <v>70</v>
      </c>
      <c r="I72" s="154">
        <f>I73</f>
        <v>50.6</v>
      </c>
      <c r="J72" s="154">
        <f>J73</f>
        <v>72.3</v>
      </c>
    </row>
    <row r="73" spans="2:10" ht="47.25">
      <c r="B73" s="122" t="s">
        <v>102</v>
      </c>
      <c r="C73" s="92">
        <v>871</v>
      </c>
      <c r="D73" s="92" t="s">
        <v>21</v>
      </c>
      <c r="E73" s="92" t="s">
        <v>66</v>
      </c>
      <c r="F73" s="92" t="s">
        <v>175</v>
      </c>
      <c r="G73" s="81">
        <v>244</v>
      </c>
      <c r="H73" s="156">
        <v>70</v>
      </c>
      <c r="I73" s="156">
        <v>50.6</v>
      </c>
      <c r="J73" s="156">
        <v>72.3</v>
      </c>
    </row>
    <row r="74" spans="2:10" ht="25.5">
      <c r="B74" s="114" t="s">
        <v>87</v>
      </c>
      <c r="C74" s="91">
        <v>871</v>
      </c>
      <c r="D74" s="91" t="s">
        <v>21</v>
      </c>
      <c r="E74" s="91" t="s">
        <v>66</v>
      </c>
      <c r="F74" s="80" t="s">
        <v>86</v>
      </c>
      <c r="G74" s="80"/>
      <c r="H74" s="154">
        <f aca="true" t="shared" si="7" ref="H74:J75">H75</f>
        <v>23.5</v>
      </c>
      <c r="I74" s="154">
        <f t="shared" si="7"/>
        <v>11.8</v>
      </c>
      <c r="J74" s="154">
        <f t="shared" si="7"/>
        <v>50.2</v>
      </c>
    </row>
    <row r="75" spans="2:10" ht="60">
      <c r="B75" s="123" t="s">
        <v>88</v>
      </c>
      <c r="C75" s="92">
        <v>871</v>
      </c>
      <c r="D75" s="92" t="s">
        <v>21</v>
      </c>
      <c r="E75" s="92" t="s">
        <v>66</v>
      </c>
      <c r="F75" s="81" t="s">
        <v>78</v>
      </c>
      <c r="G75" s="81"/>
      <c r="H75" s="156">
        <f t="shared" si="7"/>
        <v>23.5</v>
      </c>
      <c r="I75" s="156">
        <f t="shared" si="7"/>
        <v>11.8</v>
      </c>
      <c r="J75" s="156">
        <f t="shared" si="7"/>
        <v>50.2</v>
      </c>
    </row>
    <row r="76" spans="2:10" ht="24">
      <c r="B76" s="125" t="s">
        <v>54</v>
      </c>
      <c r="C76" s="92">
        <v>871</v>
      </c>
      <c r="D76" s="92" t="s">
        <v>21</v>
      </c>
      <c r="E76" s="92" t="s">
        <v>66</v>
      </c>
      <c r="F76" s="86" t="s">
        <v>55</v>
      </c>
      <c r="G76" s="126" t="s">
        <v>106</v>
      </c>
      <c r="H76" s="156">
        <v>23.5</v>
      </c>
      <c r="I76" s="156">
        <v>11.8</v>
      </c>
      <c r="J76" s="156">
        <v>50.2</v>
      </c>
    </row>
    <row r="77" spans="2:10" ht="12.75">
      <c r="B77" s="131" t="s">
        <v>112</v>
      </c>
      <c r="C77" s="91">
        <v>871</v>
      </c>
      <c r="D77" s="91" t="s">
        <v>21</v>
      </c>
      <c r="E77" s="91" t="s">
        <v>62</v>
      </c>
      <c r="F77" s="80"/>
      <c r="G77" s="80"/>
      <c r="H77" s="154">
        <f aca="true" t="shared" si="8" ref="H77:J79">H78</f>
        <v>53.5</v>
      </c>
      <c r="I77" s="154">
        <f t="shared" si="8"/>
        <v>0</v>
      </c>
      <c r="J77" s="154">
        <f t="shared" si="8"/>
        <v>0</v>
      </c>
    </row>
    <row r="78" spans="2:10" ht="12.75">
      <c r="B78" s="140" t="s">
        <v>113</v>
      </c>
      <c r="C78" s="81">
        <v>871</v>
      </c>
      <c r="D78" s="81" t="s">
        <v>21</v>
      </c>
      <c r="E78" s="81" t="s">
        <v>62</v>
      </c>
      <c r="F78" s="81" t="s">
        <v>92</v>
      </c>
      <c r="G78" s="90"/>
      <c r="H78" s="156">
        <f t="shared" si="8"/>
        <v>53.5</v>
      </c>
      <c r="I78" s="156">
        <f t="shared" si="8"/>
        <v>0</v>
      </c>
      <c r="J78" s="156">
        <f t="shared" si="8"/>
        <v>0</v>
      </c>
    </row>
    <row r="79" spans="2:10" ht="51">
      <c r="B79" s="208" t="s">
        <v>128</v>
      </c>
      <c r="C79" s="93">
        <v>871</v>
      </c>
      <c r="D79" s="93" t="s">
        <v>21</v>
      </c>
      <c r="E79" s="93" t="s">
        <v>62</v>
      </c>
      <c r="F79" s="93" t="s">
        <v>120</v>
      </c>
      <c r="G79" s="94"/>
      <c r="H79" s="158">
        <f t="shared" si="8"/>
        <v>53.5</v>
      </c>
      <c r="I79" s="158">
        <f t="shared" si="8"/>
        <v>0</v>
      </c>
      <c r="J79" s="158">
        <f t="shared" si="8"/>
        <v>0</v>
      </c>
    </row>
    <row r="80" spans="2:10" ht="48" thickBot="1">
      <c r="B80" s="159" t="s">
        <v>102</v>
      </c>
      <c r="C80" s="160">
        <v>871</v>
      </c>
      <c r="D80" s="160" t="s">
        <v>21</v>
      </c>
      <c r="E80" s="160" t="s">
        <v>62</v>
      </c>
      <c r="F80" s="160" t="s">
        <v>120</v>
      </c>
      <c r="G80" s="161">
        <v>244</v>
      </c>
      <c r="H80" s="162">
        <v>53.5</v>
      </c>
      <c r="I80" s="162">
        <v>0</v>
      </c>
      <c r="J80" s="162">
        <v>0</v>
      </c>
    </row>
    <row r="81" spans="2:10" ht="12.75">
      <c r="B81" s="163" t="s">
        <v>84</v>
      </c>
      <c r="C81" s="137">
        <v>871</v>
      </c>
      <c r="D81" s="137" t="s">
        <v>29</v>
      </c>
      <c r="E81" s="137"/>
      <c r="F81" s="137"/>
      <c r="G81" s="164"/>
      <c r="H81" s="153">
        <f>H82+H101</f>
        <v>5957.5</v>
      </c>
      <c r="I81" s="153">
        <f>I82+I101</f>
        <v>506.7</v>
      </c>
      <c r="J81" s="153">
        <v>8.5</v>
      </c>
    </row>
    <row r="82" spans="2:10" ht="12.75">
      <c r="B82" s="114" t="s">
        <v>85</v>
      </c>
      <c r="C82" s="80">
        <v>871</v>
      </c>
      <c r="D82" s="80" t="s">
        <v>29</v>
      </c>
      <c r="E82" s="80" t="s">
        <v>66</v>
      </c>
      <c r="F82" s="80"/>
      <c r="G82" s="165"/>
      <c r="H82" s="154">
        <f>H87+H83+H85</f>
        <v>5945.5</v>
      </c>
      <c r="I82" s="154">
        <f>I87+I83+I85</f>
        <v>500.7</v>
      </c>
      <c r="J82" s="154">
        <v>8.4</v>
      </c>
    </row>
    <row r="83" spans="2:10" ht="38.25">
      <c r="B83" s="131" t="s">
        <v>227</v>
      </c>
      <c r="C83" s="80">
        <v>871</v>
      </c>
      <c r="D83" s="80" t="s">
        <v>29</v>
      </c>
      <c r="E83" s="80" t="s">
        <v>66</v>
      </c>
      <c r="F83" s="103" t="s">
        <v>228</v>
      </c>
      <c r="G83" s="165"/>
      <c r="H83" s="129">
        <f>H84</f>
        <v>2159.5</v>
      </c>
      <c r="I83" s="129">
        <f>I84</f>
        <v>0</v>
      </c>
      <c r="J83" s="154">
        <v>0</v>
      </c>
    </row>
    <row r="84" spans="2:10" ht="38.25">
      <c r="B84" s="184" t="s">
        <v>101</v>
      </c>
      <c r="C84" s="81">
        <v>871</v>
      </c>
      <c r="D84" s="81" t="s">
        <v>29</v>
      </c>
      <c r="E84" s="81" t="s">
        <v>66</v>
      </c>
      <c r="F84" s="81" t="s">
        <v>228</v>
      </c>
      <c r="G84" s="252" t="s">
        <v>109</v>
      </c>
      <c r="H84" s="154">
        <v>2159.5</v>
      </c>
      <c r="I84" s="154">
        <v>0</v>
      </c>
      <c r="J84" s="154">
        <v>0</v>
      </c>
    </row>
    <row r="85" spans="2:10" ht="38.25">
      <c r="B85" s="183" t="s">
        <v>198</v>
      </c>
      <c r="C85" s="80" t="s">
        <v>47</v>
      </c>
      <c r="D85" s="80" t="s">
        <v>29</v>
      </c>
      <c r="E85" s="80" t="s">
        <v>66</v>
      </c>
      <c r="F85" s="256" t="s">
        <v>199</v>
      </c>
      <c r="G85" s="119"/>
      <c r="H85" s="129">
        <f>H86</f>
        <v>2384</v>
      </c>
      <c r="I85" s="129">
        <f>I86</f>
        <v>0</v>
      </c>
      <c r="J85" s="154">
        <v>0</v>
      </c>
    </row>
    <row r="86" spans="2:10" ht="38.25">
      <c r="B86" s="184" t="s">
        <v>101</v>
      </c>
      <c r="C86" s="81" t="s">
        <v>47</v>
      </c>
      <c r="D86" s="81" t="s">
        <v>29</v>
      </c>
      <c r="E86" s="81" t="s">
        <v>66</v>
      </c>
      <c r="F86" s="100" t="s">
        <v>200</v>
      </c>
      <c r="G86" s="117">
        <v>244</v>
      </c>
      <c r="H86" s="130">
        <v>2384</v>
      </c>
      <c r="I86" s="154">
        <v>0</v>
      </c>
      <c r="J86" s="154">
        <v>0</v>
      </c>
    </row>
    <row r="87" spans="2:10" ht="12.75">
      <c r="B87" s="140" t="s">
        <v>113</v>
      </c>
      <c r="C87" s="81">
        <v>871</v>
      </c>
      <c r="D87" s="81" t="s">
        <v>29</v>
      </c>
      <c r="E87" s="81" t="s">
        <v>66</v>
      </c>
      <c r="F87" s="81" t="s">
        <v>92</v>
      </c>
      <c r="G87" s="166"/>
      <c r="H87" s="154">
        <f>H92+H88+H90</f>
        <v>1402</v>
      </c>
      <c r="I87" s="154">
        <f>I92+I88+I90</f>
        <v>500.7</v>
      </c>
      <c r="J87" s="154">
        <v>35.7</v>
      </c>
    </row>
    <row r="88" spans="2:10" ht="51">
      <c r="B88" s="131" t="s">
        <v>202</v>
      </c>
      <c r="C88" s="80">
        <v>871</v>
      </c>
      <c r="D88" s="80" t="s">
        <v>29</v>
      </c>
      <c r="E88" s="80" t="s">
        <v>66</v>
      </c>
      <c r="F88" s="103" t="s">
        <v>201</v>
      </c>
      <c r="G88" s="166"/>
      <c r="H88" s="154">
        <f>H89</f>
        <v>212</v>
      </c>
      <c r="I88" s="154">
        <f>I89</f>
        <v>0</v>
      </c>
      <c r="J88" s="154">
        <f>J89</f>
        <v>0</v>
      </c>
    </row>
    <row r="89" spans="2:10" ht="47.25">
      <c r="B89" s="167" t="s">
        <v>102</v>
      </c>
      <c r="C89" s="81">
        <v>871</v>
      </c>
      <c r="D89" s="81" t="s">
        <v>29</v>
      </c>
      <c r="E89" s="81" t="s">
        <v>66</v>
      </c>
      <c r="F89" s="81" t="s">
        <v>201</v>
      </c>
      <c r="G89" s="168" t="s">
        <v>109</v>
      </c>
      <c r="H89" s="154">
        <v>212</v>
      </c>
      <c r="I89" s="154">
        <v>0</v>
      </c>
      <c r="J89" s="154">
        <v>0</v>
      </c>
    </row>
    <row r="90" spans="2:10" ht="114.75">
      <c r="B90" s="253" t="s">
        <v>131</v>
      </c>
      <c r="C90" s="80" t="s">
        <v>47</v>
      </c>
      <c r="D90" s="254" t="s">
        <v>29</v>
      </c>
      <c r="E90" s="254" t="s">
        <v>66</v>
      </c>
      <c r="F90" s="255" t="s">
        <v>132</v>
      </c>
      <c r="G90" s="248"/>
      <c r="H90" s="154">
        <f>H91</f>
        <v>440</v>
      </c>
      <c r="I90" s="154">
        <f>I91</f>
        <v>32.9</v>
      </c>
      <c r="J90" s="154">
        <v>7.5</v>
      </c>
    </row>
    <row r="91" spans="2:10" ht="47.25">
      <c r="B91" s="122" t="s">
        <v>102</v>
      </c>
      <c r="C91" s="81" t="s">
        <v>47</v>
      </c>
      <c r="D91" s="246" t="s">
        <v>29</v>
      </c>
      <c r="E91" s="246" t="s">
        <v>66</v>
      </c>
      <c r="F91" s="247" t="s">
        <v>132</v>
      </c>
      <c r="G91" s="249">
        <v>244</v>
      </c>
      <c r="H91" s="250">
        <v>440</v>
      </c>
      <c r="I91" s="154">
        <v>32.9</v>
      </c>
      <c r="J91" s="154">
        <v>7.5</v>
      </c>
    </row>
    <row r="92" spans="2:10" ht="38.25">
      <c r="B92" s="169" t="s">
        <v>192</v>
      </c>
      <c r="C92" s="80">
        <v>871</v>
      </c>
      <c r="D92" s="80" t="s">
        <v>29</v>
      </c>
      <c r="E92" s="80" t="s">
        <v>66</v>
      </c>
      <c r="F92" s="103" t="s">
        <v>191</v>
      </c>
      <c r="G92" s="166"/>
      <c r="H92" s="154">
        <f>H93</f>
        <v>750</v>
      </c>
      <c r="I92" s="154">
        <f>I93</f>
        <v>467.8</v>
      </c>
      <c r="J92" s="154">
        <v>62.4</v>
      </c>
    </row>
    <row r="93" spans="2:10" ht="47.25">
      <c r="B93" s="122" t="s">
        <v>102</v>
      </c>
      <c r="C93" s="81">
        <v>871</v>
      </c>
      <c r="D93" s="81" t="s">
        <v>29</v>
      </c>
      <c r="E93" s="81" t="s">
        <v>66</v>
      </c>
      <c r="F93" s="81" t="s">
        <v>193</v>
      </c>
      <c r="G93" s="170" t="s">
        <v>109</v>
      </c>
      <c r="H93" s="156">
        <v>750</v>
      </c>
      <c r="I93" s="156">
        <v>467.8</v>
      </c>
      <c r="J93" s="156">
        <v>62.4</v>
      </c>
    </row>
    <row r="94" spans="2:10" ht="12.75" hidden="1">
      <c r="B94" s="140"/>
      <c r="C94" s="81">
        <v>871</v>
      </c>
      <c r="D94" s="81"/>
      <c r="E94" s="81"/>
      <c r="F94" s="81"/>
      <c r="G94" s="166"/>
      <c r="H94" s="154"/>
      <c r="I94" s="154"/>
      <c r="J94" s="154"/>
    </row>
    <row r="95" spans="2:10" ht="114.75" hidden="1">
      <c r="B95" s="116" t="s">
        <v>131</v>
      </c>
      <c r="C95" s="81">
        <v>871</v>
      </c>
      <c r="D95" s="81" t="s">
        <v>29</v>
      </c>
      <c r="E95" s="81" t="s">
        <v>66</v>
      </c>
      <c r="F95" s="95" t="s">
        <v>132</v>
      </c>
      <c r="G95" s="166"/>
      <c r="H95" s="154">
        <f>H96+H97</f>
        <v>0</v>
      </c>
      <c r="I95" s="154">
        <f>I96+I97</f>
        <v>0</v>
      </c>
      <c r="J95" s="154">
        <f>J96+J97</f>
        <v>0</v>
      </c>
    </row>
    <row r="96" spans="2:10" ht="47.25" hidden="1">
      <c r="B96" s="122" t="s">
        <v>101</v>
      </c>
      <c r="C96" s="81">
        <v>871</v>
      </c>
      <c r="D96" s="81" t="s">
        <v>29</v>
      </c>
      <c r="E96" s="81" t="s">
        <v>66</v>
      </c>
      <c r="F96" s="95" t="s">
        <v>132</v>
      </c>
      <c r="G96" s="117">
        <v>243</v>
      </c>
      <c r="H96" s="156"/>
      <c r="I96" s="156"/>
      <c r="J96" s="156"/>
    </row>
    <row r="97" spans="2:10" ht="47.25" hidden="1">
      <c r="B97" s="122" t="s">
        <v>102</v>
      </c>
      <c r="C97" s="81">
        <v>871</v>
      </c>
      <c r="D97" s="81" t="s">
        <v>29</v>
      </c>
      <c r="E97" s="81" t="s">
        <v>66</v>
      </c>
      <c r="F97" s="95" t="s">
        <v>132</v>
      </c>
      <c r="G97" s="117">
        <v>244</v>
      </c>
      <c r="H97" s="156"/>
      <c r="I97" s="156"/>
      <c r="J97" s="156"/>
    </row>
    <row r="98" spans="2:10" ht="15.75" hidden="1">
      <c r="B98" s="167" t="s">
        <v>176</v>
      </c>
      <c r="C98" s="93">
        <v>871</v>
      </c>
      <c r="D98" s="93" t="s">
        <v>29</v>
      </c>
      <c r="E98" s="93" t="s">
        <v>66</v>
      </c>
      <c r="F98" s="102" t="s">
        <v>129</v>
      </c>
      <c r="G98" s="171"/>
      <c r="H98" s="158">
        <f aca="true" t="shared" si="9" ref="H98:J99">H99</f>
        <v>0</v>
      </c>
      <c r="I98" s="158">
        <f t="shared" si="9"/>
        <v>0</v>
      </c>
      <c r="J98" s="158">
        <f t="shared" si="9"/>
        <v>0</v>
      </c>
    </row>
    <row r="99" spans="2:10" ht="94.5" hidden="1">
      <c r="B99" s="167" t="s">
        <v>177</v>
      </c>
      <c r="C99" s="93">
        <v>871</v>
      </c>
      <c r="D99" s="93" t="s">
        <v>29</v>
      </c>
      <c r="E99" s="93" t="s">
        <v>66</v>
      </c>
      <c r="F99" s="102" t="s">
        <v>130</v>
      </c>
      <c r="G99" s="171"/>
      <c r="H99" s="158">
        <f t="shared" si="9"/>
        <v>0</v>
      </c>
      <c r="I99" s="158">
        <f t="shared" si="9"/>
        <v>0</v>
      </c>
      <c r="J99" s="158">
        <f t="shared" si="9"/>
        <v>0</v>
      </c>
    </row>
    <row r="100" spans="2:10" ht="47.25" hidden="1">
      <c r="B100" s="122" t="s">
        <v>102</v>
      </c>
      <c r="C100" s="81">
        <v>871</v>
      </c>
      <c r="D100" s="81" t="s">
        <v>29</v>
      </c>
      <c r="E100" s="81" t="s">
        <v>66</v>
      </c>
      <c r="F100" s="95" t="s">
        <v>130</v>
      </c>
      <c r="G100" s="117">
        <v>244</v>
      </c>
      <c r="H100" s="156"/>
      <c r="I100" s="156"/>
      <c r="J100" s="156"/>
    </row>
    <row r="101" spans="2:10" ht="24">
      <c r="B101" s="172" t="s">
        <v>180</v>
      </c>
      <c r="C101" s="96">
        <v>871</v>
      </c>
      <c r="D101" s="96" t="s">
        <v>29</v>
      </c>
      <c r="E101" s="96" t="s">
        <v>181</v>
      </c>
      <c r="F101" s="95"/>
      <c r="G101" s="117"/>
      <c r="H101" s="156">
        <f aca="true" t="shared" si="10" ref="H101:J102">H102</f>
        <v>12</v>
      </c>
      <c r="I101" s="156">
        <f t="shared" si="10"/>
        <v>6</v>
      </c>
      <c r="J101" s="156">
        <f t="shared" si="10"/>
        <v>50</v>
      </c>
    </row>
    <row r="102" spans="2:10" ht="72">
      <c r="B102" s="123" t="s">
        <v>182</v>
      </c>
      <c r="C102" s="81">
        <v>871</v>
      </c>
      <c r="D102" s="81" t="s">
        <v>29</v>
      </c>
      <c r="E102" s="81" t="s">
        <v>181</v>
      </c>
      <c r="F102" s="95" t="s">
        <v>206</v>
      </c>
      <c r="G102" s="117"/>
      <c r="H102" s="156">
        <f t="shared" si="10"/>
        <v>12</v>
      </c>
      <c r="I102" s="156">
        <f t="shared" si="10"/>
        <v>6</v>
      </c>
      <c r="J102" s="156">
        <v>50</v>
      </c>
    </row>
    <row r="103" spans="2:10" ht="16.5" thickBot="1">
      <c r="B103" s="122" t="s">
        <v>68</v>
      </c>
      <c r="C103" s="134">
        <v>871</v>
      </c>
      <c r="D103" s="134" t="s">
        <v>29</v>
      </c>
      <c r="E103" s="134" t="s">
        <v>181</v>
      </c>
      <c r="F103" s="173" t="s">
        <v>206</v>
      </c>
      <c r="G103" s="142">
        <v>540</v>
      </c>
      <c r="H103" s="174">
        <v>12</v>
      </c>
      <c r="I103" s="174">
        <v>6</v>
      </c>
      <c r="J103" s="174">
        <v>50</v>
      </c>
    </row>
    <row r="104" spans="2:10" ht="28.5">
      <c r="B104" s="136" t="s">
        <v>32</v>
      </c>
      <c r="C104" s="137">
        <v>871</v>
      </c>
      <c r="D104" s="137" t="s">
        <v>30</v>
      </c>
      <c r="E104" s="137" t="s">
        <v>17</v>
      </c>
      <c r="F104" s="137" t="s">
        <v>18</v>
      </c>
      <c r="G104" s="138" t="s">
        <v>16</v>
      </c>
      <c r="H104" s="175">
        <f>H105+H113+H127</f>
        <v>3910.2</v>
      </c>
      <c r="I104" s="175">
        <f>I105+I113+I127</f>
        <v>594.3</v>
      </c>
      <c r="J104" s="175">
        <v>15.2</v>
      </c>
    </row>
    <row r="105" spans="2:10" ht="12.75">
      <c r="B105" s="176" t="s">
        <v>33</v>
      </c>
      <c r="C105" s="80">
        <v>871</v>
      </c>
      <c r="D105" s="80" t="s">
        <v>30</v>
      </c>
      <c r="E105" s="80" t="s">
        <v>20</v>
      </c>
      <c r="F105" s="80" t="s">
        <v>18</v>
      </c>
      <c r="G105" s="119" t="s">
        <v>16</v>
      </c>
      <c r="H105" s="129">
        <f>H106</f>
        <v>540</v>
      </c>
      <c r="I105" s="129">
        <f>I106</f>
        <v>0</v>
      </c>
      <c r="J105" s="129">
        <f>J106</f>
        <v>0</v>
      </c>
    </row>
    <row r="106" spans="2:10" ht="12.75">
      <c r="B106" s="140" t="s">
        <v>113</v>
      </c>
      <c r="C106" s="81">
        <v>871</v>
      </c>
      <c r="D106" s="81" t="s">
        <v>30</v>
      </c>
      <c r="E106" s="81" t="s">
        <v>20</v>
      </c>
      <c r="F106" s="81" t="s">
        <v>92</v>
      </c>
      <c r="G106" s="117" t="s">
        <v>16</v>
      </c>
      <c r="H106" s="130">
        <f>H107+H109+H111</f>
        <v>540</v>
      </c>
      <c r="I106" s="130">
        <f>I107+I109+I111</f>
        <v>0</v>
      </c>
      <c r="J106" s="130">
        <f>J107+J109+J111</f>
        <v>0</v>
      </c>
    </row>
    <row r="107" spans="2:10" ht="63.75">
      <c r="B107" s="177" t="s">
        <v>114</v>
      </c>
      <c r="C107" s="97">
        <v>871</v>
      </c>
      <c r="D107" s="97" t="s">
        <v>30</v>
      </c>
      <c r="E107" s="97" t="s">
        <v>20</v>
      </c>
      <c r="F107" s="239" t="s">
        <v>124</v>
      </c>
      <c r="G107" s="98"/>
      <c r="H107" s="178">
        <f>H108</f>
        <v>370</v>
      </c>
      <c r="I107" s="178">
        <f>I108</f>
        <v>0</v>
      </c>
      <c r="J107" s="178">
        <f>J108</f>
        <v>0</v>
      </c>
    </row>
    <row r="108" spans="2:10" ht="47.25">
      <c r="B108" s="167" t="s">
        <v>101</v>
      </c>
      <c r="C108" s="93">
        <v>871</v>
      </c>
      <c r="D108" s="93" t="s">
        <v>30</v>
      </c>
      <c r="E108" s="93" t="s">
        <v>20</v>
      </c>
      <c r="F108" s="93" t="s">
        <v>124</v>
      </c>
      <c r="G108" s="179">
        <v>243</v>
      </c>
      <c r="H108" s="158">
        <v>370</v>
      </c>
      <c r="I108" s="158">
        <v>0</v>
      </c>
      <c r="J108" s="158">
        <v>0</v>
      </c>
    </row>
    <row r="109" spans="2:10" ht="89.25">
      <c r="B109" s="177" t="s">
        <v>115</v>
      </c>
      <c r="C109" s="97">
        <v>871</v>
      </c>
      <c r="D109" s="97" t="s">
        <v>30</v>
      </c>
      <c r="E109" s="97" t="s">
        <v>20</v>
      </c>
      <c r="F109" s="239" t="s">
        <v>126</v>
      </c>
      <c r="G109" s="98"/>
      <c r="H109" s="178">
        <f>H110</f>
        <v>70</v>
      </c>
      <c r="I109" s="178">
        <f>I110</f>
        <v>0</v>
      </c>
      <c r="J109" s="178">
        <v>0</v>
      </c>
    </row>
    <row r="110" spans="2:10" ht="47.25">
      <c r="B110" s="122" t="s">
        <v>102</v>
      </c>
      <c r="C110" s="93">
        <v>871</v>
      </c>
      <c r="D110" s="93" t="s">
        <v>30</v>
      </c>
      <c r="E110" s="93" t="s">
        <v>20</v>
      </c>
      <c r="F110" s="93" t="s">
        <v>126</v>
      </c>
      <c r="G110" s="179">
        <v>244</v>
      </c>
      <c r="H110" s="158">
        <v>70</v>
      </c>
      <c r="I110" s="158">
        <v>0</v>
      </c>
      <c r="J110" s="158">
        <v>0</v>
      </c>
    </row>
    <row r="111" spans="2:10" ht="63.75">
      <c r="B111" s="177" t="s">
        <v>116</v>
      </c>
      <c r="C111" s="97">
        <v>871</v>
      </c>
      <c r="D111" s="97" t="s">
        <v>30</v>
      </c>
      <c r="E111" s="97" t="s">
        <v>20</v>
      </c>
      <c r="F111" s="239" t="s">
        <v>127</v>
      </c>
      <c r="G111" s="98"/>
      <c r="H111" s="178">
        <f>H112</f>
        <v>100</v>
      </c>
      <c r="I111" s="178">
        <f>I112</f>
        <v>0</v>
      </c>
      <c r="J111" s="178">
        <f>J112</f>
        <v>0</v>
      </c>
    </row>
    <row r="112" spans="2:10" ht="47.25">
      <c r="B112" s="122" t="s">
        <v>102</v>
      </c>
      <c r="C112" s="93">
        <v>871</v>
      </c>
      <c r="D112" s="93" t="s">
        <v>30</v>
      </c>
      <c r="E112" s="93" t="s">
        <v>20</v>
      </c>
      <c r="F112" s="93" t="s">
        <v>127</v>
      </c>
      <c r="G112" s="179" t="s">
        <v>109</v>
      </c>
      <c r="H112" s="158">
        <v>100</v>
      </c>
      <c r="I112" s="158">
        <v>0</v>
      </c>
      <c r="J112" s="158">
        <v>0</v>
      </c>
    </row>
    <row r="113" spans="2:10" ht="12.75">
      <c r="B113" s="114" t="s">
        <v>12</v>
      </c>
      <c r="C113" s="80">
        <v>871</v>
      </c>
      <c r="D113" s="80" t="s">
        <v>30</v>
      </c>
      <c r="E113" s="80" t="s">
        <v>27</v>
      </c>
      <c r="F113" s="80"/>
      <c r="G113" s="119"/>
      <c r="H113" s="129">
        <f>H115+H117+H119+H125+H121</f>
        <v>2800</v>
      </c>
      <c r="I113" s="129">
        <f>I115+I117+I119+I125+I121</f>
        <v>384.1</v>
      </c>
      <c r="J113" s="129">
        <v>13.7</v>
      </c>
    </row>
    <row r="114" spans="2:10" ht="25.5">
      <c r="B114" s="114" t="s">
        <v>93</v>
      </c>
      <c r="C114" s="80">
        <v>871</v>
      </c>
      <c r="D114" s="80" t="s">
        <v>30</v>
      </c>
      <c r="E114" s="80" t="s">
        <v>27</v>
      </c>
      <c r="F114" s="80" t="s">
        <v>92</v>
      </c>
      <c r="G114" s="80"/>
      <c r="H114" s="129">
        <f>H115+H117+H119+H121</f>
        <v>2800</v>
      </c>
      <c r="I114" s="129">
        <f>I115+I117+I119+I121</f>
        <v>384.1</v>
      </c>
      <c r="J114" s="129">
        <v>13.7</v>
      </c>
    </row>
    <row r="115" spans="2:10" ht="51">
      <c r="B115" s="114" t="s">
        <v>195</v>
      </c>
      <c r="C115" s="80">
        <v>871</v>
      </c>
      <c r="D115" s="80" t="s">
        <v>30</v>
      </c>
      <c r="E115" s="80" t="s">
        <v>27</v>
      </c>
      <c r="F115" s="103" t="s">
        <v>194</v>
      </c>
      <c r="G115" s="119"/>
      <c r="H115" s="129">
        <f>H116</f>
        <v>200</v>
      </c>
      <c r="I115" s="129">
        <f>I116</f>
        <v>30</v>
      </c>
      <c r="J115" s="129">
        <f>J116</f>
        <v>15</v>
      </c>
    </row>
    <row r="116" spans="2:10" ht="47.25">
      <c r="B116" s="122" t="s">
        <v>102</v>
      </c>
      <c r="C116" s="81">
        <v>871</v>
      </c>
      <c r="D116" s="81" t="s">
        <v>30</v>
      </c>
      <c r="E116" s="81" t="s">
        <v>27</v>
      </c>
      <c r="F116" s="81" t="s">
        <v>194</v>
      </c>
      <c r="G116" s="117" t="s">
        <v>109</v>
      </c>
      <c r="H116" s="130">
        <v>200</v>
      </c>
      <c r="I116" s="130">
        <v>30</v>
      </c>
      <c r="J116" s="130">
        <v>15</v>
      </c>
    </row>
    <row r="117" spans="2:10" ht="51">
      <c r="B117" s="114" t="s">
        <v>197</v>
      </c>
      <c r="C117" s="80">
        <v>871</v>
      </c>
      <c r="D117" s="80" t="s">
        <v>30</v>
      </c>
      <c r="E117" s="80" t="s">
        <v>27</v>
      </c>
      <c r="F117" s="103" t="s">
        <v>196</v>
      </c>
      <c r="G117" s="119"/>
      <c r="H117" s="129">
        <f>H118</f>
        <v>2000</v>
      </c>
      <c r="I117" s="129">
        <f>I118</f>
        <v>0</v>
      </c>
      <c r="J117" s="129">
        <f>J118</f>
        <v>0</v>
      </c>
    </row>
    <row r="118" spans="2:10" ht="47.25">
      <c r="B118" s="122" t="s">
        <v>102</v>
      </c>
      <c r="C118" s="81">
        <v>871</v>
      </c>
      <c r="D118" s="81" t="s">
        <v>30</v>
      </c>
      <c r="E118" s="81" t="s">
        <v>27</v>
      </c>
      <c r="F118" s="81" t="s">
        <v>196</v>
      </c>
      <c r="G118" s="117" t="s">
        <v>109</v>
      </c>
      <c r="H118" s="130">
        <v>2000</v>
      </c>
      <c r="I118" s="130">
        <v>0</v>
      </c>
      <c r="J118" s="130">
        <v>0</v>
      </c>
    </row>
    <row r="119" spans="2:10" ht="63.75">
      <c r="B119" s="177" t="s">
        <v>116</v>
      </c>
      <c r="C119" s="97">
        <v>871</v>
      </c>
      <c r="D119" s="97" t="s">
        <v>30</v>
      </c>
      <c r="E119" s="97" t="s">
        <v>27</v>
      </c>
      <c r="F119" s="239" t="s">
        <v>127</v>
      </c>
      <c r="G119" s="180"/>
      <c r="H119" s="232">
        <f>H120</f>
        <v>100</v>
      </c>
      <c r="I119" s="232">
        <f>I120</f>
        <v>0</v>
      </c>
      <c r="J119" s="232">
        <f>J120</f>
        <v>0</v>
      </c>
    </row>
    <row r="120" spans="2:10" ht="47.25">
      <c r="B120" s="167" t="s">
        <v>102</v>
      </c>
      <c r="C120" s="93">
        <v>871</v>
      </c>
      <c r="D120" s="93" t="s">
        <v>30</v>
      </c>
      <c r="E120" s="93" t="s">
        <v>27</v>
      </c>
      <c r="F120" s="93" t="s">
        <v>127</v>
      </c>
      <c r="G120" s="179">
        <v>244</v>
      </c>
      <c r="H120" s="182">
        <v>100</v>
      </c>
      <c r="I120" s="182">
        <v>0</v>
      </c>
      <c r="J120" s="182">
        <v>0</v>
      </c>
    </row>
    <row r="121" spans="2:10" ht="51">
      <c r="B121" s="230" t="s">
        <v>218</v>
      </c>
      <c r="C121" s="223">
        <v>871</v>
      </c>
      <c r="D121" s="224" t="s">
        <v>30</v>
      </c>
      <c r="E121" s="231" t="s">
        <v>27</v>
      </c>
      <c r="F121" s="241" t="s">
        <v>212</v>
      </c>
      <c r="G121" s="231"/>
      <c r="H121" s="232">
        <f>H123+H124+H122</f>
        <v>500</v>
      </c>
      <c r="I121" s="232">
        <f>I123+I124+I122</f>
        <v>354.1</v>
      </c>
      <c r="J121" s="232">
        <v>70.8</v>
      </c>
    </row>
    <row r="122" spans="2:10" ht="25.5">
      <c r="B122" s="228" t="s">
        <v>102</v>
      </c>
      <c r="C122" s="218">
        <v>871</v>
      </c>
      <c r="D122" s="219" t="s">
        <v>30</v>
      </c>
      <c r="E122" s="221" t="s">
        <v>27</v>
      </c>
      <c r="F122" s="219" t="s">
        <v>212</v>
      </c>
      <c r="G122" s="229">
        <v>243</v>
      </c>
      <c r="H122" s="227">
        <v>375</v>
      </c>
      <c r="I122" s="227">
        <v>306.3</v>
      </c>
      <c r="J122" s="227">
        <v>81.7</v>
      </c>
    </row>
    <row r="123" spans="2:10" ht="25.5">
      <c r="B123" s="228" t="s">
        <v>102</v>
      </c>
      <c r="C123" s="218">
        <v>871</v>
      </c>
      <c r="D123" s="219" t="s">
        <v>30</v>
      </c>
      <c r="E123" s="221" t="s">
        <v>27</v>
      </c>
      <c r="F123" s="219" t="s">
        <v>212</v>
      </c>
      <c r="G123" s="229">
        <v>244</v>
      </c>
      <c r="H123" s="227">
        <v>103</v>
      </c>
      <c r="I123" s="227">
        <v>47.8</v>
      </c>
      <c r="J123" s="227">
        <v>46.4</v>
      </c>
    </row>
    <row r="124" spans="2:10" ht="24.75" customHeight="1">
      <c r="B124" s="228" t="s">
        <v>213</v>
      </c>
      <c r="C124" s="218">
        <v>871</v>
      </c>
      <c r="D124" s="219" t="s">
        <v>30</v>
      </c>
      <c r="E124" s="221" t="s">
        <v>27</v>
      </c>
      <c r="F124" s="219" t="s">
        <v>212</v>
      </c>
      <c r="G124" s="229">
        <v>450</v>
      </c>
      <c r="H124" s="227">
        <v>22</v>
      </c>
      <c r="I124" s="227">
        <v>0</v>
      </c>
      <c r="J124" s="227">
        <v>0</v>
      </c>
    </row>
    <row r="125" spans="2:10" ht="38.25" hidden="1">
      <c r="B125" s="207" t="s">
        <v>198</v>
      </c>
      <c r="C125" s="80">
        <v>871</v>
      </c>
      <c r="D125" s="80" t="s">
        <v>30</v>
      </c>
      <c r="E125" s="80" t="s">
        <v>27</v>
      </c>
      <c r="F125" s="99" t="s">
        <v>199</v>
      </c>
      <c r="G125" s="119"/>
      <c r="H125" s="129">
        <f>H126</f>
        <v>0</v>
      </c>
      <c r="I125" s="129">
        <f>I126</f>
        <v>0</v>
      </c>
      <c r="J125" s="129">
        <f>J126</f>
        <v>0</v>
      </c>
    </row>
    <row r="126" spans="2:10" ht="38.25" hidden="1">
      <c r="B126" s="184" t="s">
        <v>101</v>
      </c>
      <c r="C126" s="81">
        <v>871</v>
      </c>
      <c r="D126" s="81" t="s">
        <v>30</v>
      </c>
      <c r="E126" s="81" t="s">
        <v>27</v>
      </c>
      <c r="F126" s="100" t="s">
        <v>200</v>
      </c>
      <c r="G126" s="117">
        <v>244</v>
      </c>
      <c r="H126" s="130"/>
      <c r="I126" s="130">
        <v>0</v>
      </c>
      <c r="J126" s="130">
        <v>0</v>
      </c>
    </row>
    <row r="127" spans="2:10" ht="12.75">
      <c r="B127" s="176" t="s">
        <v>13</v>
      </c>
      <c r="C127" s="80">
        <v>871</v>
      </c>
      <c r="D127" s="80" t="s">
        <v>30</v>
      </c>
      <c r="E127" s="80" t="s">
        <v>21</v>
      </c>
      <c r="F127" s="80" t="s">
        <v>18</v>
      </c>
      <c r="G127" s="119" t="s">
        <v>16</v>
      </c>
      <c r="H127" s="129">
        <f>H128</f>
        <v>570.2</v>
      </c>
      <c r="I127" s="129">
        <f>I128</f>
        <v>210.2</v>
      </c>
      <c r="J127" s="129">
        <f>J128</f>
        <v>36.9</v>
      </c>
    </row>
    <row r="128" spans="2:10" ht="12.75">
      <c r="B128" s="140" t="s">
        <v>113</v>
      </c>
      <c r="C128" s="81">
        <v>871</v>
      </c>
      <c r="D128" s="81" t="s">
        <v>30</v>
      </c>
      <c r="E128" s="81" t="s">
        <v>21</v>
      </c>
      <c r="F128" s="81" t="s">
        <v>92</v>
      </c>
      <c r="G128" s="117" t="s">
        <v>16</v>
      </c>
      <c r="H128" s="130">
        <f>H129+H131+H133+H135</f>
        <v>570.2</v>
      </c>
      <c r="I128" s="130">
        <f>I129+I131+I133+I135</f>
        <v>210.2</v>
      </c>
      <c r="J128" s="130">
        <v>36.9</v>
      </c>
    </row>
    <row r="129" spans="2:10" ht="51">
      <c r="B129" s="185" t="s">
        <v>135</v>
      </c>
      <c r="C129" s="97">
        <v>871</v>
      </c>
      <c r="D129" s="97" t="s">
        <v>30</v>
      </c>
      <c r="E129" s="97" t="s">
        <v>21</v>
      </c>
      <c r="F129" s="239" t="s">
        <v>136</v>
      </c>
      <c r="G129" s="186"/>
      <c r="H129" s="187">
        <f>H130</f>
        <v>290.2</v>
      </c>
      <c r="I129" s="187">
        <f>I130</f>
        <v>95.5</v>
      </c>
      <c r="J129" s="187">
        <f>J130</f>
        <v>32.9</v>
      </c>
    </row>
    <row r="130" spans="2:10" ht="23.25" customHeight="1">
      <c r="B130" s="243" t="s">
        <v>102</v>
      </c>
      <c r="C130" s="93">
        <v>871</v>
      </c>
      <c r="D130" s="93" t="s">
        <v>30</v>
      </c>
      <c r="E130" s="93" t="s">
        <v>21</v>
      </c>
      <c r="F130" s="240" t="s">
        <v>136</v>
      </c>
      <c r="G130" s="179">
        <v>244</v>
      </c>
      <c r="H130" s="188">
        <v>290.2</v>
      </c>
      <c r="I130" s="188">
        <v>95.5</v>
      </c>
      <c r="J130" s="188">
        <v>32.9</v>
      </c>
    </row>
    <row r="131" spans="2:10" ht="38.25" customHeight="1">
      <c r="B131" s="131" t="s">
        <v>202</v>
      </c>
      <c r="C131" s="80">
        <v>871</v>
      </c>
      <c r="D131" s="80" t="s">
        <v>30</v>
      </c>
      <c r="E131" s="80" t="s">
        <v>21</v>
      </c>
      <c r="F131" s="103" t="s">
        <v>201</v>
      </c>
      <c r="G131" s="166"/>
      <c r="H131" s="154">
        <f>H132</f>
        <v>115</v>
      </c>
      <c r="I131" s="154">
        <f>I132</f>
        <v>38.7</v>
      </c>
      <c r="J131" s="154">
        <f>J132</f>
        <v>33.7</v>
      </c>
    </row>
    <row r="132" spans="2:10" ht="24">
      <c r="B132" s="243" t="s">
        <v>102</v>
      </c>
      <c r="C132" s="81">
        <v>871</v>
      </c>
      <c r="D132" s="81" t="s">
        <v>30</v>
      </c>
      <c r="E132" s="81" t="s">
        <v>21</v>
      </c>
      <c r="F132" s="81" t="s">
        <v>201</v>
      </c>
      <c r="G132" s="168" t="s">
        <v>109</v>
      </c>
      <c r="H132" s="154">
        <v>115</v>
      </c>
      <c r="I132" s="154">
        <v>38.7</v>
      </c>
      <c r="J132" s="154">
        <v>33.7</v>
      </c>
    </row>
    <row r="133" spans="2:10" ht="51">
      <c r="B133" s="177" t="s">
        <v>134</v>
      </c>
      <c r="C133" s="97">
        <v>871</v>
      </c>
      <c r="D133" s="97" t="s">
        <v>30</v>
      </c>
      <c r="E133" s="97" t="s">
        <v>21</v>
      </c>
      <c r="F133" s="101" t="s">
        <v>133</v>
      </c>
      <c r="G133" s="189" t="s">
        <v>16</v>
      </c>
      <c r="H133" s="181">
        <f>H134</f>
        <v>140</v>
      </c>
      <c r="I133" s="181">
        <f>I134</f>
        <v>76</v>
      </c>
      <c r="J133" s="181">
        <f>J134</f>
        <v>54.3</v>
      </c>
    </row>
    <row r="134" spans="2:10" ht="25.5">
      <c r="B134" s="238" t="s">
        <v>102</v>
      </c>
      <c r="C134" s="93">
        <v>871</v>
      </c>
      <c r="D134" s="93" t="s">
        <v>30</v>
      </c>
      <c r="E134" s="93" t="s">
        <v>21</v>
      </c>
      <c r="F134" s="102" t="s">
        <v>133</v>
      </c>
      <c r="G134" s="179">
        <v>244</v>
      </c>
      <c r="H134" s="182">
        <v>140</v>
      </c>
      <c r="I134" s="182">
        <v>76</v>
      </c>
      <c r="J134" s="182">
        <v>54.3</v>
      </c>
    </row>
    <row r="135" spans="2:10" ht="78.75">
      <c r="B135" s="190" t="s">
        <v>203</v>
      </c>
      <c r="C135" s="97">
        <v>871</v>
      </c>
      <c r="D135" s="97" t="s">
        <v>30</v>
      </c>
      <c r="E135" s="97" t="s">
        <v>21</v>
      </c>
      <c r="F135" s="101" t="s">
        <v>204</v>
      </c>
      <c r="G135" s="180"/>
      <c r="H135" s="181">
        <f>H136</f>
        <v>25</v>
      </c>
      <c r="I135" s="181">
        <f>I136</f>
        <v>0</v>
      </c>
      <c r="J135" s="181">
        <f>J136</f>
        <v>0</v>
      </c>
    </row>
    <row r="136" spans="2:10" ht="26.25" thickBot="1">
      <c r="B136" s="238" t="s">
        <v>102</v>
      </c>
      <c r="C136" s="160">
        <v>871</v>
      </c>
      <c r="D136" s="93" t="s">
        <v>30</v>
      </c>
      <c r="E136" s="93" t="s">
        <v>21</v>
      </c>
      <c r="F136" s="102" t="s">
        <v>204</v>
      </c>
      <c r="G136" s="161" t="s">
        <v>109</v>
      </c>
      <c r="H136" s="192">
        <v>25</v>
      </c>
      <c r="I136" s="192">
        <v>0</v>
      </c>
      <c r="J136" s="192">
        <v>0</v>
      </c>
    </row>
    <row r="137" spans="2:10" ht="14.25">
      <c r="B137" s="136" t="s">
        <v>91</v>
      </c>
      <c r="C137" s="193">
        <v>871</v>
      </c>
      <c r="D137" s="193" t="s">
        <v>35</v>
      </c>
      <c r="E137" s="193"/>
      <c r="F137" s="193"/>
      <c r="G137" s="194"/>
      <c r="H137" s="139">
        <f>H138</f>
        <v>5281.099999999999</v>
      </c>
      <c r="I137" s="139">
        <f>I138</f>
        <v>2502.5</v>
      </c>
      <c r="J137" s="139">
        <f>J138</f>
        <v>47.4</v>
      </c>
    </row>
    <row r="138" spans="2:10" ht="12.75">
      <c r="B138" s="114" t="s">
        <v>36</v>
      </c>
      <c r="C138" s="80">
        <v>871</v>
      </c>
      <c r="D138" s="80" t="s">
        <v>35</v>
      </c>
      <c r="E138" s="80" t="s">
        <v>20</v>
      </c>
      <c r="F138" s="80" t="s">
        <v>18</v>
      </c>
      <c r="G138" s="119" t="s">
        <v>16</v>
      </c>
      <c r="H138" s="129">
        <f>H139+H147</f>
        <v>5281.099999999999</v>
      </c>
      <c r="I138" s="129">
        <f>I139+I147</f>
        <v>2502.5</v>
      </c>
      <c r="J138" s="129">
        <v>47.4</v>
      </c>
    </row>
    <row r="139" spans="2:10" ht="25.5">
      <c r="B139" s="114" t="s">
        <v>37</v>
      </c>
      <c r="C139" s="80">
        <v>871</v>
      </c>
      <c r="D139" s="80" t="s">
        <v>35</v>
      </c>
      <c r="E139" s="80" t="s">
        <v>20</v>
      </c>
      <c r="F139" s="103" t="s">
        <v>11</v>
      </c>
      <c r="G139" s="119"/>
      <c r="H139" s="129">
        <f>H140+H145</f>
        <v>4107.9</v>
      </c>
      <c r="I139" s="129">
        <f>I140+I145</f>
        <v>2114.5</v>
      </c>
      <c r="J139" s="129">
        <v>51.5</v>
      </c>
    </row>
    <row r="140" spans="2:10" ht="25.5">
      <c r="B140" s="114" t="s">
        <v>42</v>
      </c>
      <c r="C140" s="80">
        <v>871</v>
      </c>
      <c r="D140" s="80" t="s">
        <v>35</v>
      </c>
      <c r="E140" s="80" t="s">
        <v>20</v>
      </c>
      <c r="F140" s="103" t="s">
        <v>41</v>
      </c>
      <c r="G140" s="119"/>
      <c r="H140" s="129">
        <f>SUM(H141:H144)</f>
        <v>4085.6</v>
      </c>
      <c r="I140" s="129">
        <v>2105.6</v>
      </c>
      <c r="J140" s="129">
        <v>51.5</v>
      </c>
    </row>
    <row r="141" spans="2:10" ht="15.75">
      <c r="B141" s="122" t="s">
        <v>98</v>
      </c>
      <c r="C141" s="81">
        <v>871</v>
      </c>
      <c r="D141" s="81" t="s">
        <v>35</v>
      </c>
      <c r="E141" s="81" t="s">
        <v>20</v>
      </c>
      <c r="F141" s="81" t="s">
        <v>41</v>
      </c>
      <c r="G141" s="117" t="s">
        <v>117</v>
      </c>
      <c r="H141" s="130">
        <v>2762.7</v>
      </c>
      <c r="I141" s="130">
        <v>1172.2</v>
      </c>
      <c r="J141" s="130">
        <v>42.4</v>
      </c>
    </row>
    <row r="142" spans="2:10" ht="24">
      <c r="B142" s="244" t="s">
        <v>100</v>
      </c>
      <c r="C142" s="81">
        <v>871</v>
      </c>
      <c r="D142" s="81" t="s">
        <v>35</v>
      </c>
      <c r="E142" s="81" t="s">
        <v>20</v>
      </c>
      <c r="F142" s="81" t="s">
        <v>41</v>
      </c>
      <c r="G142" s="117">
        <v>242</v>
      </c>
      <c r="H142" s="130">
        <v>56.3</v>
      </c>
      <c r="I142" s="130">
        <v>20.3</v>
      </c>
      <c r="J142" s="130">
        <v>36.1</v>
      </c>
    </row>
    <row r="143" spans="2:10" ht="24">
      <c r="B143" s="244" t="s">
        <v>102</v>
      </c>
      <c r="C143" s="81">
        <v>871</v>
      </c>
      <c r="D143" s="81" t="s">
        <v>35</v>
      </c>
      <c r="E143" s="81" t="s">
        <v>20</v>
      </c>
      <c r="F143" s="81" t="s">
        <v>41</v>
      </c>
      <c r="G143" s="117">
        <v>244</v>
      </c>
      <c r="H143" s="130">
        <v>1261.6</v>
      </c>
      <c r="I143" s="130">
        <v>913.1</v>
      </c>
      <c r="J143" s="130">
        <v>72.4</v>
      </c>
    </row>
    <row r="144" spans="2:10" ht="24">
      <c r="B144" s="244" t="s">
        <v>103</v>
      </c>
      <c r="C144" s="81">
        <v>871</v>
      </c>
      <c r="D144" s="81" t="s">
        <v>35</v>
      </c>
      <c r="E144" s="81" t="s">
        <v>20</v>
      </c>
      <c r="F144" s="81" t="s">
        <v>41</v>
      </c>
      <c r="G144" s="117">
        <v>851</v>
      </c>
      <c r="H144" s="121">
        <v>5</v>
      </c>
      <c r="I144" s="121">
        <v>0</v>
      </c>
      <c r="J144" s="121">
        <v>0</v>
      </c>
    </row>
    <row r="145" spans="2:10" ht="54">
      <c r="B145" s="195" t="s">
        <v>43</v>
      </c>
      <c r="C145" s="104">
        <v>871</v>
      </c>
      <c r="D145" s="104" t="s">
        <v>35</v>
      </c>
      <c r="E145" s="104" t="s">
        <v>20</v>
      </c>
      <c r="F145" s="104" t="s">
        <v>183</v>
      </c>
      <c r="G145" s="196"/>
      <c r="H145" s="197">
        <f>H146</f>
        <v>22.3</v>
      </c>
      <c r="I145" s="197">
        <f>I146</f>
        <v>8.9</v>
      </c>
      <c r="J145" s="197">
        <f>J146</f>
        <v>39.9</v>
      </c>
    </row>
    <row r="146" spans="2:10" ht="15.75">
      <c r="B146" s="167" t="s">
        <v>98</v>
      </c>
      <c r="C146" s="93">
        <v>871</v>
      </c>
      <c r="D146" s="93" t="s">
        <v>35</v>
      </c>
      <c r="E146" s="93" t="s">
        <v>20</v>
      </c>
      <c r="F146" s="87" t="s">
        <v>183</v>
      </c>
      <c r="G146" s="171" t="s">
        <v>117</v>
      </c>
      <c r="H146" s="182">
        <v>22.3</v>
      </c>
      <c r="I146" s="182">
        <v>8.9</v>
      </c>
      <c r="J146" s="182">
        <v>39.9</v>
      </c>
    </row>
    <row r="147" spans="2:10" ht="12.75">
      <c r="B147" s="114" t="s">
        <v>56</v>
      </c>
      <c r="C147" s="103">
        <v>871</v>
      </c>
      <c r="D147" s="103" t="s">
        <v>35</v>
      </c>
      <c r="E147" s="103" t="s">
        <v>20</v>
      </c>
      <c r="F147" s="103"/>
      <c r="G147" s="198"/>
      <c r="H147" s="129">
        <f>H148+H154+H156+H158</f>
        <v>1173.1999999999998</v>
      </c>
      <c r="I147" s="129">
        <f>I148+I154+I156+I158</f>
        <v>388.00000000000006</v>
      </c>
      <c r="J147" s="129">
        <v>33.1</v>
      </c>
    </row>
    <row r="148" spans="2:10" ht="25.5">
      <c r="B148" s="114" t="s">
        <v>42</v>
      </c>
      <c r="C148" s="103">
        <v>871</v>
      </c>
      <c r="D148" s="103" t="s">
        <v>35</v>
      </c>
      <c r="E148" s="103" t="s">
        <v>20</v>
      </c>
      <c r="F148" s="103" t="s">
        <v>57</v>
      </c>
      <c r="G148" s="106"/>
      <c r="H148" s="129">
        <f>SUM(H149:H153)</f>
        <v>883.8</v>
      </c>
      <c r="I148" s="129">
        <f>SUM(I149:I153)</f>
        <v>289.00000000000006</v>
      </c>
      <c r="J148" s="129">
        <v>32.7</v>
      </c>
    </row>
    <row r="149" spans="2:10" ht="15" customHeight="1">
      <c r="B149" s="122" t="s">
        <v>98</v>
      </c>
      <c r="C149" s="105">
        <v>871</v>
      </c>
      <c r="D149" s="105" t="s">
        <v>35</v>
      </c>
      <c r="E149" s="105" t="s">
        <v>20</v>
      </c>
      <c r="F149" s="87" t="s">
        <v>57</v>
      </c>
      <c r="G149" s="117" t="s">
        <v>117</v>
      </c>
      <c r="H149" s="199">
        <v>782.5</v>
      </c>
      <c r="I149" s="199">
        <v>271.1</v>
      </c>
      <c r="J149" s="199">
        <v>34.6</v>
      </c>
    </row>
    <row r="150" spans="2:10" ht="31.5" hidden="1">
      <c r="B150" s="122" t="s">
        <v>99</v>
      </c>
      <c r="C150" s="105">
        <v>871</v>
      </c>
      <c r="D150" s="105" t="s">
        <v>35</v>
      </c>
      <c r="E150" s="105" t="s">
        <v>20</v>
      </c>
      <c r="F150" s="87" t="s">
        <v>57</v>
      </c>
      <c r="G150" s="117" t="s">
        <v>118</v>
      </c>
      <c r="H150" s="199"/>
      <c r="I150" s="199"/>
      <c r="J150" s="199"/>
    </row>
    <row r="151" spans="2:10" ht="47.25" hidden="1">
      <c r="B151" s="122" t="s">
        <v>101</v>
      </c>
      <c r="C151" s="105">
        <v>871</v>
      </c>
      <c r="D151" s="105" t="s">
        <v>35</v>
      </c>
      <c r="E151" s="105" t="s">
        <v>20</v>
      </c>
      <c r="F151" s="87" t="s">
        <v>57</v>
      </c>
      <c r="G151" s="117">
        <v>243</v>
      </c>
      <c r="H151" s="199"/>
      <c r="I151" s="199"/>
      <c r="J151" s="199"/>
    </row>
    <row r="152" spans="2:10" ht="47.25">
      <c r="B152" s="122" t="s">
        <v>102</v>
      </c>
      <c r="C152" s="105">
        <v>871</v>
      </c>
      <c r="D152" s="105" t="s">
        <v>35</v>
      </c>
      <c r="E152" s="105" t="s">
        <v>20</v>
      </c>
      <c r="F152" s="87" t="s">
        <v>57</v>
      </c>
      <c r="G152" s="117">
        <v>244</v>
      </c>
      <c r="H152" s="199">
        <v>98.3</v>
      </c>
      <c r="I152" s="199">
        <v>17.8</v>
      </c>
      <c r="J152" s="199">
        <v>18.1</v>
      </c>
    </row>
    <row r="153" spans="2:10" ht="31.5">
      <c r="B153" s="122" t="s">
        <v>103</v>
      </c>
      <c r="C153" s="81">
        <v>871</v>
      </c>
      <c r="D153" s="81" t="s">
        <v>35</v>
      </c>
      <c r="E153" s="81" t="s">
        <v>20</v>
      </c>
      <c r="F153" s="81" t="s">
        <v>57</v>
      </c>
      <c r="G153" s="117">
        <v>851</v>
      </c>
      <c r="H153" s="199">
        <v>3</v>
      </c>
      <c r="I153" s="199">
        <v>0.1</v>
      </c>
      <c r="J153" s="199">
        <v>3.3</v>
      </c>
    </row>
    <row r="154" spans="2:10" ht="50.25" customHeight="1">
      <c r="B154" s="195" t="s">
        <v>43</v>
      </c>
      <c r="C154" s="104">
        <v>871</v>
      </c>
      <c r="D154" s="104" t="s">
        <v>35</v>
      </c>
      <c r="E154" s="104" t="s">
        <v>20</v>
      </c>
      <c r="F154" s="87" t="s">
        <v>183</v>
      </c>
      <c r="G154" s="104"/>
      <c r="H154" s="197">
        <f>H155</f>
        <v>4.1</v>
      </c>
      <c r="I154" s="197">
        <f>I155</f>
        <v>1.7</v>
      </c>
      <c r="J154" s="197">
        <f>J155</f>
        <v>41.5</v>
      </c>
    </row>
    <row r="155" spans="2:10" ht="15.75">
      <c r="B155" s="167" t="s">
        <v>98</v>
      </c>
      <c r="C155" s="93">
        <v>871</v>
      </c>
      <c r="D155" s="93" t="s">
        <v>35</v>
      </c>
      <c r="E155" s="93" t="s">
        <v>20</v>
      </c>
      <c r="F155" s="87" t="s">
        <v>183</v>
      </c>
      <c r="G155" s="171" t="s">
        <v>117</v>
      </c>
      <c r="H155" s="182">
        <v>4.1</v>
      </c>
      <c r="I155" s="182">
        <v>1.7</v>
      </c>
      <c r="J155" s="182">
        <v>41.5</v>
      </c>
    </row>
    <row r="156" spans="2:10" ht="27">
      <c r="B156" s="200" t="s">
        <v>60</v>
      </c>
      <c r="C156" s="104">
        <v>871</v>
      </c>
      <c r="D156" s="104" t="s">
        <v>35</v>
      </c>
      <c r="E156" s="104" t="s">
        <v>20</v>
      </c>
      <c r="F156" s="108" t="s">
        <v>184</v>
      </c>
      <c r="G156" s="104"/>
      <c r="H156" s="197">
        <f>H157</f>
        <v>10.3</v>
      </c>
      <c r="I156" s="197">
        <f>I157</f>
        <v>0</v>
      </c>
      <c r="J156" s="197">
        <f>J157</f>
        <v>0</v>
      </c>
    </row>
    <row r="157" spans="2:10" ht="15.75">
      <c r="B157" s="167" t="s">
        <v>98</v>
      </c>
      <c r="C157" s="93">
        <v>871</v>
      </c>
      <c r="D157" s="93" t="s">
        <v>35</v>
      </c>
      <c r="E157" s="93" t="s">
        <v>20</v>
      </c>
      <c r="F157" s="108" t="s">
        <v>184</v>
      </c>
      <c r="G157" s="171" t="s">
        <v>117</v>
      </c>
      <c r="H157" s="182">
        <v>10.3</v>
      </c>
      <c r="I157" s="182">
        <v>0</v>
      </c>
      <c r="J157" s="182">
        <v>0</v>
      </c>
    </row>
    <row r="158" spans="2:10" ht="50.25" customHeight="1">
      <c r="B158" s="201" t="s">
        <v>179</v>
      </c>
      <c r="C158" s="97">
        <v>871</v>
      </c>
      <c r="D158" s="97" t="s">
        <v>35</v>
      </c>
      <c r="E158" s="97" t="s">
        <v>20</v>
      </c>
      <c r="F158" s="103" t="s">
        <v>185</v>
      </c>
      <c r="G158" s="189"/>
      <c r="H158" s="181">
        <f>H159</f>
        <v>275</v>
      </c>
      <c r="I158" s="181">
        <f>I159</f>
        <v>97.3</v>
      </c>
      <c r="J158" s="181">
        <f>J159</f>
        <v>35.4</v>
      </c>
    </row>
    <row r="159" spans="2:10" ht="33.75" customHeight="1" thickBot="1">
      <c r="B159" s="245" t="s">
        <v>138</v>
      </c>
      <c r="C159" s="160">
        <v>871</v>
      </c>
      <c r="D159" s="160" t="s">
        <v>35</v>
      </c>
      <c r="E159" s="160" t="s">
        <v>20</v>
      </c>
      <c r="F159" s="202" t="s">
        <v>185</v>
      </c>
      <c r="G159" s="203" t="s">
        <v>137</v>
      </c>
      <c r="H159" s="192">
        <v>275</v>
      </c>
      <c r="I159" s="192">
        <v>97.3</v>
      </c>
      <c r="J159" s="192">
        <v>35.4</v>
      </c>
    </row>
    <row r="160" spans="2:10" ht="14.25">
      <c r="B160" s="204" t="s">
        <v>61</v>
      </c>
      <c r="C160" s="205">
        <v>871</v>
      </c>
      <c r="D160" s="205" t="s">
        <v>62</v>
      </c>
      <c r="E160" s="205"/>
      <c r="F160" s="205"/>
      <c r="G160" s="205"/>
      <c r="H160" s="206">
        <f aca="true" t="shared" si="11" ref="H160:J162">H161</f>
        <v>13</v>
      </c>
      <c r="I160" s="206">
        <f t="shared" si="11"/>
        <v>0</v>
      </c>
      <c r="J160" s="206">
        <f t="shared" si="11"/>
        <v>0</v>
      </c>
    </row>
    <row r="161" spans="2:10" ht="12.75">
      <c r="B161" s="89" t="s">
        <v>63</v>
      </c>
      <c r="C161" s="85">
        <v>871</v>
      </c>
      <c r="D161" s="85" t="s">
        <v>62</v>
      </c>
      <c r="E161" s="85" t="s">
        <v>20</v>
      </c>
      <c r="F161" s="85"/>
      <c r="G161" s="85"/>
      <c r="H161" s="88">
        <f t="shared" si="11"/>
        <v>13</v>
      </c>
      <c r="I161" s="88">
        <f t="shared" si="11"/>
        <v>0</v>
      </c>
      <c r="J161" s="88">
        <f t="shared" si="11"/>
        <v>0</v>
      </c>
    </row>
    <row r="162" spans="2:10" ht="25.5">
      <c r="B162" s="89" t="s">
        <v>65</v>
      </c>
      <c r="C162" s="85">
        <v>871</v>
      </c>
      <c r="D162" s="85" t="s">
        <v>62</v>
      </c>
      <c r="E162" s="85" t="s">
        <v>20</v>
      </c>
      <c r="F162" s="85" t="s">
        <v>64</v>
      </c>
      <c r="G162" s="85"/>
      <c r="H162" s="107">
        <f t="shared" si="11"/>
        <v>13</v>
      </c>
      <c r="I162" s="107">
        <f t="shared" si="11"/>
        <v>0</v>
      </c>
      <c r="J162" s="107">
        <f t="shared" si="11"/>
        <v>0</v>
      </c>
    </row>
    <row r="163" spans="2:10" ht="25.5">
      <c r="B163" s="89" t="s">
        <v>123</v>
      </c>
      <c r="C163" s="85">
        <v>871</v>
      </c>
      <c r="D163" s="85" t="s">
        <v>62</v>
      </c>
      <c r="E163" s="85" t="s">
        <v>20</v>
      </c>
      <c r="F163" s="85" t="s">
        <v>64</v>
      </c>
      <c r="G163" s="85" t="s">
        <v>119</v>
      </c>
      <c r="H163" s="107">
        <v>13</v>
      </c>
      <c r="I163" s="107">
        <v>0</v>
      </c>
      <c r="J163" s="107">
        <v>0</v>
      </c>
    </row>
    <row r="165" ht="12.75" hidden="1"/>
    <row r="166" spans="7:10" ht="12.75">
      <c r="G166" s="3" t="s">
        <v>20</v>
      </c>
      <c r="H166" s="4">
        <f>H13</f>
        <v>4388.6</v>
      </c>
      <c r="I166" s="4">
        <f>I13</f>
        <v>1848.2000000000003</v>
      </c>
      <c r="J166" s="4">
        <v>42.1</v>
      </c>
    </row>
    <row r="167" spans="7:10" ht="12.75">
      <c r="G167" s="3" t="s">
        <v>27</v>
      </c>
      <c r="H167" s="4">
        <f>H59</f>
        <v>150.9</v>
      </c>
      <c r="I167" s="4">
        <f>I59</f>
        <v>69</v>
      </c>
      <c r="J167" s="4">
        <v>45.7</v>
      </c>
    </row>
    <row r="168" spans="7:10" ht="12.75">
      <c r="G168" s="3" t="s">
        <v>21</v>
      </c>
      <c r="H168" s="4">
        <f>H70</f>
        <v>147</v>
      </c>
      <c r="I168" s="4">
        <f>I70</f>
        <v>62.400000000000006</v>
      </c>
      <c r="J168" s="4">
        <v>42.4</v>
      </c>
    </row>
    <row r="169" spans="7:10" ht="12.75">
      <c r="G169" s="3" t="s">
        <v>29</v>
      </c>
      <c r="H169" s="4">
        <f>H81</f>
        <v>5957.5</v>
      </c>
      <c r="I169" s="4">
        <f>I81</f>
        <v>506.7</v>
      </c>
      <c r="J169" s="4">
        <v>8.5</v>
      </c>
    </row>
    <row r="170" spans="7:10" ht="12.75">
      <c r="G170" s="3" t="s">
        <v>30</v>
      </c>
      <c r="H170" s="4">
        <f>H104</f>
        <v>3910.2</v>
      </c>
      <c r="I170" s="4">
        <f>I104</f>
        <v>594.3</v>
      </c>
      <c r="J170" s="4">
        <v>15.2</v>
      </c>
    </row>
    <row r="171" spans="7:10" ht="0.75" customHeight="1">
      <c r="G171" s="3" t="s">
        <v>34</v>
      </c>
      <c r="H171" s="4"/>
      <c r="I171" s="4"/>
      <c r="J171" s="4"/>
    </row>
    <row r="172" spans="7:10" ht="12.75">
      <c r="G172" s="3" t="s">
        <v>35</v>
      </c>
      <c r="H172" s="4">
        <f>H137</f>
        <v>5281.099999999999</v>
      </c>
      <c r="I172" s="4">
        <f>I137</f>
        <v>2502.5</v>
      </c>
      <c r="J172" s="4">
        <v>47.4</v>
      </c>
    </row>
    <row r="173" spans="7:10" ht="0.75" customHeight="1">
      <c r="G173" s="3" t="s">
        <v>66</v>
      </c>
      <c r="H173" s="4"/>
      <c r="I173" s="4"/>
      <c r="J173" s="4"/>
    </row>
    <row r="174" spans="7:10" ht="12.75">
      <c r="G174" s="3">
        <v>10</v>
      </c>
      <c r="H174" s="4">
        <f>H160</f>
        <v>13</v>
      </c>
      <c r="I174" s="4">
        <f>I160</f>
        <v>0</v>
      </c>
      <c r="J174" s="4">
        <f>J160</f>
        <v>0</v>
      </c>
    </row>
    <row r="175" spans="7:10" ht="12.75" hidden="1">
      <c r="G175" s="3" t="s">
        <v>90</v>
      </c>
      <c r="H175" s="4"/>
      <c r="I175" s="4"/>
      <c r="J175" s="4"/>
    </row>
    <row r="176" spans="7:10" ht="12.75">
      <c r="G176" s="14"/>
      <c r="H176" s="24">
        <f>SUM(H166:H175)</f>
        <v>19848.3</v>
      </c>
      <c r="I176" s="24">
        <f>SUM(I166:I175)</f>
        <v>5583.1</v>
      </c>
      <c r="J176" s="24">
        <v>28.1</v>
      </c>
    </row>
  </sheetData>
  <sheetProtection/>
  <mergeCells count="9">
    <mergeCell ref="F1:J1"/>
    <mergeCell ref="A9:J9"/>
    <mergeCell ref="A8:J8"/>
    <mergeCell ref="C7:J7"/>
    <mergeCell ref="F5:J5"/>
    <mergeCell ref="C4:J4"/>
    <mergeCell ref="B3:J3"/>
    <mergeCell ref="B2:J2"/>
    <mergeCell ref="B6:J6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"/>
  <sheetViews>
    <sheetView tabSelected="1" zoomScalePageLayoutView="0" workbookViewId="0" topLeftCell="A24">
      <selection activeCell="CL34" sqref="CL34"/>
    </sheetView>
  </sheetViews>
  <sheetFormatPr defaultColWidth="9.140625" defaultRowHeight="12.75"/>
  <cols>
    <col min="1" max="1" width="5.57421875" style="7" customWidth="1"/>
    <col min="2" max="2" width="42.140625" style="46" customWidth="1"/>
    <col min="3" max="3" width="5.421875" style="7" customWidth="1"/>
    <col min="4" max="4" width="4.421875" style="7" customWidth="1"/>
    <col min="5" max="5" width="6.57421875" style="7" customWidth="1"/>
    <col min="6" max="6" width="10.00390625" style="7" customWidth="1"/>
    <col min="7" max="9" width="7.7109375" style="7" customWidth="1"/>
    <col min="10" max="10" width="8.57421875" style="7" customWidth="1"/>
    <col min="11" max="11" width="9.140625" style="7" hidden="1" customWidth="1"/>
    <col min="12" max="12" width="8.8515625" style="7" customWidth="1"/>
    <col min="13" max="13" width="0.13671875" style="7" hidden="1" customWidth="1"/>
    <col min="14" max="33" width="9.140625" style="7" hidden="1" customWidth="1"/>
    <col min="34" max="34" width="0.5625" style="7" hidden="1" customWidth="1"/>
    <col min="35" max="44" width="9.140625" style="7" hidden="1" customWidth="1"/>
    <col min="45" max="45" width="0.85546875" style="7" hidden="1" customWidth="1"/>
    <col min="46" max="55" width="9.140625" style="7" hidden="1" customWidth="1"/>
    <col min="56" max="56" width="0.42578125" style="7" hidden="1" customWidth="1"/>
    <col min="57" max="66" width="9.140625" style="7" hidden="1" customWidth="1"/>
    <col min="67" max="67" width="0.13671875" style="7" customWidth="1"/>
    <col min="68" max="77" width="9.140625" style="7" hidden="1" customWidth="1"/>
    <col min="78" max="78" width="0.42578125" style="7" hidden="1" customWidth="1"/>
    <col min="79" max="88" width="9.140625" style="7" hidden="1" customWidth="1"/>
    <col min="89" max="16384" width="9.140625" style="7" customWidth="1"/>
  </cols>
  <sheetData>
    <row r="1" spans="1:13" ht="12.75">
      <c r="A1" s="41"/>
      <c r="B1" s="42"/>
      <c r="C1" s="6"/>
      <c r="D1" s="6"/>
      <c r="E1" s="6"/>
      <c r="F1" s="287" t="s">
        <v>139</v>
      </c>
      <c r="G1" s="257"/>
      <c r="H1" s="257"/>
      <c r="I1" s="257"/>
      <c r="J1" s="257"/>
      <c r="K1" s="6"/>
      <c r="L1" s="6"/>
      <c r="M1" s="6"/>
    </row>
    <row r="2" spans="1:13" ht="0.75" customHeight="1">
      <c r="A2" s="41"/>
      <c r="B2" s="258"/>
      <c r="C2" s="259"/>
      <c r="D2" s="259"/>
      <c r="E2" s="259"/>
      <c r="F2" s="259"/>
      <c r="G2" s="259"/>
      <c r="H2" s="259"/>
      <c r="I2" s="259"/>
      <c r="J2" s="259"/>
      <c r="K2" s="6"/>
      <c r="L2" s="6"/>
      <c r="M2" s="6"/>
    </row>
    <row r="3" spans="1:13" ht="45" customHeight="1">
      <c r="A3" s="41"/>
      <c r="B3" s="285" t="s">
        <v>235</v>
      </c>
      <c r="C3" s="288"/>
      <c r="D3" s="288"/>
      <c r="E3" s="288"/>
      <c r="F3" s="288"/>
      <c r="G3" s="288"/>
      <c r="H3" s="288"/>
      <c r="I3" s="288"/>
      <c r="J3" s="288"/>
      <c r="K3" s="6"/>
      <c r="L3" s="6"/>
      <c r="M3" s="6"/>
    </row>
    <row r="4" spans="1:13" ht="12.75">
      <c r="A4" s="41"/>
      <c r="B4" s="42"/>
      <c r="C4" s="6"/>
      <c r="D4" s="258" t="s">
        <v>236</v>
      </c>
      <c r="E4" s="259"/>
      <c r="F4" s="259"/>
      <c r="G4" s="259"/>
      <c r="H4" s="259"/>
      <c r="I4" s="259"/>
      <c r="J4" s="259"/>
      <c r="K4" s="6"/>
      <c r="L4" s="6"/>
      <c r="M4" s="6"/>
    </row>
    <row r="5" spans="2:13" ht="0.75" customHeight="1">
      <c r="B5" s="8"/>
      <c r="C5" s="5"/>
      <c r="D5" s="5"/>
      <c r="E5" s="5"/>
      <c r="F5" s="287"/>
      <c r="G5" s="257"/>
      <c r="H5" s="257"/>
      <c r="I5" s="257"/>
      <c r="J5" s="257"/>
      <c r="K5" s="5"/>
      <c r="L5" s="5"/>
      <c r="M5" s="6"/>
    </row>
    <row r="6" spans="2:13" ht="33.75" customHeight="1" hidden="1">
      <c r="B6" s="285"/>
      <c r="C6" s="286"/>
      <c r="D6" s="286"/>
      <c r="E6" s="286"/>
      <c r="F6" s="286"/>
      <c r="G6" s="286"/>
      <c r="H6" s="286"/>
      <c r="I6" s="286"/>
      <c r="J6" s="286"/>
      <c r="K6" s="5"/>
      <c r="L6" s="5"/>
      <c r="M6" s="5"/>
    </row>
    <row r="7" spans="2:13" ht="12.75" hidden="1">
      <c r="B7" s="42"/>
      <c r="C7" s="6"/>
      <c r="D7" s="277"/>
      <c r="E7" s="277"/>
      <c r="F7" s="277"/>
      <c r="G7" s="277"/>
      <c r="H7" s="277"/>
      <c r="I7" s="277"/>
      <c r="J7" s="277"/>
      <c r="K7" s="277"/>
      <c r="L7" s="6"/>
      <c r="M7" s="6"/>
    </row>
    <row r="8" spans="2:13" ht="0.75" customHeight="1">
      <c r="B8" s="42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69" customHeight="1">
      <c r="A9" s="284" t="s">
        <v>237</v>
      </c>
      <c r="B9" s="284"/>
      <c r="C9" s="284"/>
      <c r="D9" s="284"/>
      <c r="E9" s="284"/>
      <c r="F9" s="284"/>
      <c r="G9" s="284"/>
      <c r="H9" s="284"/>
      <c r="I9" s="284"/>
      <c r="J9" s="284"/>
      <c r="K9" s="9"/>
      <c r="L9" s="9"/>
      <c r="M9" s="6"/>
    </row>
    <row r="10" spans="2:13" ht="1.5" customHeight="1" hidden="1">
      <c r="B10" s="283"/>
      <c r="C10" s="283"/>
      <c r="D10" s="283"/>
      <c r="E10" s="283"/>
      <c r="F10" s="283"/>
      <c r="G10" s="283"/>
      <c r="H10" s="283"/>
      <c r="I10" s="283"/>
      <c r="J10" s="283"/>
      <c r="K10" s="6"/>
      <c r="L10" s="6"/>
      <c r="M10" s="6"/>
    </row>
    <row r="11" spans="2:13" ht="12.75" hidden="1">
      <c r="B11" s="8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</row>
    <row r="12" spans="1:13" ht="78" customHeight="1">
      <c r="A12" s="43" t="s">
        <v>186</v>
      </c>
      <c r="B12" s="51" t="s">
        <v>94</v>
      </c>
      <c r="C12" s="52" t="s">
        <v>44</v>
      </c>
      <c r="D12" s="52" t="s">
        <v>14</v>
      </c>
      <c r="E12" s="52" t="s">
        <v>46</v>
      </c>
      <c r="F12" s="53" t="s">
        <v>15</v>
      </c>
      <c r="G12" s="53" t="s">
        <v>95</v>
      </c>
      <c r="H12" s="236" t="s">
        <v>219</v>
      </c>
      <c r="I12" s="236" t="s">
        <v>233</v>
      </c>
      <c r="J12" s="236" t="s">
        <v>220</v>
      </c>
      <c r="K12" s="6"/>
      <c r="L12" s="6"/>
      <c r="M12" s="6"/>
    </row>
    <row r="13" spans="1:10" s="6" customFormat="1" ht="38.25">
      <c r="A13" s="43">
        <v>1</v>
      </c>
      <c r="B13" s="50" t="s">
        <v>192</v>
      </c>
      <c r="C13" s="54">
        <v>871</v>
      </c>
      <c r="D13" s="54" t="s">
        <v>29</v>
      </c>
      <c r="E13" s="54" t="s">
        <v>66</v>
      </c>
      <c r="F13" s="54" t="s">
        <v>191</v>
      </c>
      <c r="G13" s="55" t="s">
        <v>109</v>
      </c>
      <c r="H13" s="56">
        <v>750</v>
      </c>
      <c r="I13" s="56">
        <v>467.8</v>
      </c>
      <c r="J13" s="56">
        <v>62.4</v>
      </c>
    </row>
    <row r="14" spans="1:10" s="6" customFormat="1" ht="114.75">
      <c r="A14" s="49">
        <v>2</v>
      </c>
      <c r="B14" s="1" t="s">
        <v>131</v>
      </c>
      <c r="C14" s="54" t="s">
        <v>47</v>
      </c>
      <c r="D14" s="54" t="s">
        <v>29</v>
      </c>
      <c r="E14" s="54" t="s">
        <v>66</v>
      </c>
      <c r="F14" s="54" t="s">
        <v>132</v>
      </c>
      <c r="G14" s="55" t="s">
        <v>109</v>
      </c>
      <c r="H14" s="56">
        <v>440</v>
      </c>
      <c r="I14" s="56">
        <v>32.9</v>
      </c>
      <c r="J14" s="56">
        <v>7.5</v>
      </c>
    </row>
    <row r="15" spans="1:10" s="6" customFormat="1" ht="51">
      <c r="A15" s="49">
        <v>3</v>
      </c>
      <c r="B15" s="57" t="s">
        <v>197</v>
      </c>
      <c r="C15" s="54">
        <v>871</v>
      </c>
      <c r="D15" s="54" t="s">
        <v>30</v>
      </c>
      <c r="E15" s="54" t="s">
        <v>27</v>
      </c>
      <c r="F15" s="54" t="s">
        <v>196</v>
      </c>
      <c r="G15" s="54" t="s">
        <v>109</v>
      </c>
      <c r="H15" s="58">
        <v>2000</v>
      </c>
      <c r="I15" s="58">
        <v>0</v>
      </c>
      <c r="J15" s="58">
        <v>0</v>
      </c>
    </row>
    <row r="16" spans="1:10" s="6" customFormat="1" ht="51">
      <c r="A16" s="43">
        <v>4</v>
      </c>
      <c r="B16" s="59" t="s">
        <v>211</v>
      </c>
      <c r="C16" s="54">
        <v>871</v>
      </c>
      <c r="D16" s="54" t="s">
        <v>20</v>
      </c>
      <c r="E16" s="54" t="s">
        <v>90</v>
      </c>
      <c r="F16" s="54" t="s">
        <v>121</v>
      </c>
      <c r="G16" s="54" t="s">
        <v>122</v>
      </c>
      <c r="H16" s="58">
        <v>271.6</v>
      </c>
      <c r="I16" s="58">
        <v>133</v>
      </c>
      <c r="J16" s="58">
        <v>49</v>
      </c>
    </row>
    <row r="17" spans="1:10" s="6" customFormat="1" ht="63.75">
      <c r="A17" s="43">
        <v>5</v>
      </c>
      <c r="B17" s="60" t="s">
        <v>114</v>
      </c>
      <c r="C17" s="61">
        <v>871</v>
      </c>
      <c r="D17" s="61" t="s">
        <v>30</v>
      </c>
      <c r="E17" s="61" t="s">
        <v>20</v>
      </c>
      <c r="F17" s="61" t="s">
        <v>124</v>
      </c>
      <c r="G17" s="62" t="s">
        <v>125</v>
      </c>
      <c r="H17" s="63">
        <v>370</v>
      </c>
      <c r="I17" s="63">
        <v>0</v>
      </c>
      <c r="J17" s="63">
        <v>0</v>
      </c>
    </row>
    <row r="18" spans="1:10" s="6" customFormat="1" ht="89.25">
      <c r="A18" s="43">
        <v>6</v>
      </c>
      <c r="B18" s="60" t="s">
        <v>115</v>
      </c>
      <c r="C18" s="61">
        <v>871</v>
      </c>
      <c r="D18" s="61" t="s">
        <v>30</v>
      </c>
      <c r="E18" s="61" t="s">
        <v>20</v>
      </c>
      <c r="F18" s="61" t="s">
        <v>126</v>
      </c>
      <c r="G18" s="62" t="s">
        <v>109</v>
      </c>
      <c r="H18" s="63">
        <v>70</v>
      </c>
      <c r="I18" s="63">
        <v>0</v>
      </c>
      <c r="J18" s="63">
        <v>0</v>
      </c>
    </row>
    <row r="19" spans="1:10" s="6" customFormat="1" ht="69.75" customHeight="1">
      <c r="A19" s="74">
        <v>7</v>
      </c>
      <c r="B19" s="60" t="s">
        <v>116</v>
      </c>
      <c r="C19" s="61" t="s">
        <v>47</v>
      </c>
      <c r="D19" s="61" t="s">
        <v>209</v>
      </c>
      <c r="E19" s="61" t="s">
        <v>209</v>
      </c>
      <c r="F19" s="61" t="s">
        <v>127</v>
      </c>
      <c r="G19" s="62" t="s">
        <v>109</v>
      </c>
      <c r="H19" s="63">
        <f>H20+H21</f>
        <v>200</v>
      </c>
      <c r="I19" s="63">
        <f>I20+I21</f>
        <v>0</v>
      </c>
      <c r="J19" s="63">
        <v>0</v>
      </c>
    </row>
    <row r="20" spans="1:10" s="6" customFormat="1" ht="22.5">
      <c r="A20" s="74"/>
      <c r="B20" s="215" t="s">
        <v>102</v>
      </c>
      <c r="C20" s="61">
        <v>871</v>
      </c>
      <c r="D20" s="61" t="s">
        <v>30</v>
      </c>
      <c r="E20" s="61" t="s">
        <v>20</v>
      </c>
      <c r="F20" s="61" t="s">
        <v>127</v>
      </c>
      <c r="G20" s="62" t="s">
        <v>109</v>
      </c>
      <c r="H20" s="63">
        <v>100</v>
      </c>
      <c r="I20" s="63">
        <v>0</v>
      </c>
      <c r="J20" s="63">
        <v>0</v>
      </c>
    </row>
    <row r="21" spans="1:10" s="6" customFormat="1" ht="22.5">
      <c r="A21" s="74"/>
      <c r="B21" s="215" t="s">
        <v>102</v>
      </c>
      <c r="C21" s="61">
        <v>871</v>
      </c>
      <c r="D21" s="61" t="s">
        <v>30</v>
      </c>
      <c r="E21" s="61" t="s">
        <v>27</v>
      </c>
      <c r="F21" s="61" t="s">
        <v>127</v>
      </c>
      <c r="G21" s="62" t="s">
        <v>109</v>
      </c>
      <c r="H21" s="64">
        <v>100</v>
      </c>
      <c r="I21" s="64">
        <v>0</v>
      </c>
      <c r="J21" s="64">
        <v>0</v>
      </c>
    </row>
    <row r="22" spans="1:10" s="6" customFormat="1" ht="51">
      <c r="A22" s="74">
        <v>8</v>
      </c>
      <c r="B22" s="1" t="s">
        <v>217</v>
      </c>
      <c r="C22" s="213" t="s">
        <v>47</v>
      </c>
      <c r="D22" s="214" t="s">
        <v>30</v>
      </c>
      <c r="E22" s="214" t="s">
        <v>27</v>
      </c>
      <c r="F22" s="213" t="s">
        <v>212</v>
      </c>
      <c r="G22" s="213"/>
      <c r="H22" s="63">
        <f>H23+H24+H25</f>
        <v>500</v>
      </c>
      <c r="I22" s="63">
        <f>I23+I24+I25</f>
        <v>354.1</v>
      </c>
      <c r="J22" s="63">
        <v>70.8</v>
      </c>
    </row>
    <row r="23" spans="1:10" s="6" customFormat="1" ht="22.5">
      <c r="A23" s="74"/>
      <c r="B23" s="215" t="s">
        <v>102</v>
      </c>
      <c r="C23" s="214" t="s">
        <v>47</v>
      </c>
      <c r="D23" s="214" t="s">
        <v>30</v>
      </c>
      <c r="E23" s="214" t="s">
        <v>27</v>
      </c>
      <c r="F23" s="214" t="s">
        <v>212</v>
      </c>
      <c r="G23" s="214" t="s">
        <v>125</v>
      </c>
      <c r="H23" s="64">
        <v>375</v>
      </c>
      <c r="I23" s="64">
        <v>306.3</v>
      </c>
      <c r="J23" s="64">
        <v>81.7</v>
      </c>
    </row>
    <row r="24" spans="1:10" s="6" customFormat="1" ht="22.5">
      <c r="A24" s="74"/>
      <c r="B24" s="215" t="s">
        <v>102</v>
      </c>
      <c r="C24" s="214" t="s">
        <v>47</v>
      </c>
      <c r="D24" s="214" t="s">
        <v>30</v>
      </c>
      <c r="E24" s="214" t="s">
        <v>27</v>
      </c>
      <c r="F24" s="214" t="s">
        <v>212</v>
      </c>
      <c r="G24" s="214" t="s">
        <v>109</v>
      </c>
      <c r="H24" s="64">
        <v>103</v>
      </c>
      <c r="I24" s="64">
        <v>47.8</v>
      </c>
      <c r="J24" s="64">
        <v>46.4</v>
      </c>
    </row>
    <row r="25" spans="1:10" s="6" customFormat="1" ht="12.75">
      <c r="A25" s="74"/>
      <c r="B25" s="215" t="s">
        <v>213</v>
      </c>
      <c r="C25" s="214" t="s">
        <v>47</v>
      </c>
      <c r="D25" s="214" t="s">
        <v>30</v>
      </c>
      <c r="E25" s="214" t="s">
        <v>27</v>
      </c>
      <c r="F25" s="214" t="s">
        <v>212</v>
      </c>
      <c r="G25" s="214" t="s">
        <v>214</v>
      </c>
      <c r="H25" s="64">
        <v>22</v>
      </c>
      <c r="I25" s="64">
        <v>0</v>
      </c>
      <c r="J25" s="64">
        <v>0</v>
      </c>
    </row>
    <row r="26" spans="1:10" s="6" customFormat="1" ht="63.75">
      <c r="A26" s="74">
        <v>9</v>
      </c>
      <c r="B26" s="216" t="s">
        <v>216</v>
      </c>
      <c r="C26" s="214" t="s">
        <v>47</v>
      </c>
      <c r="D26" s="213" t="s">
        <v>209</v>
      </c>
      <c r="E26" s="213" t="s">
        <v>209</v>
      </c>
      <c r="F26" s="214" t="s">
        <v>215</v>
      </c>
      <c r="G26" s="211"/>
      <c r="H26" s="63">
        <f>H27</f>
        <v>106</v>
      </c>
      <c r="I26" s="63">
        <f>I27</f>
        <v>101.4</v>
      </c>
      <c r="J26" s="63">
        <v>95.7</v>
      </c>
    </row>
    <row r="27" spans="1:10" s="6" customFormat="1" ht="22.5">
      <c r="A27" s="74"/>
      <c r="B27" s="215" t="s">
        <v>102</v>
      </c>
      <c r="C27" s="214" t="s">
        <v>47</v>
      </c>
      <c r="D27" s="214" t="s">
        <v>20</v>
      </c>
      <c r="E27" s="214" t="s">
        <v>90</v>
      </c>
      <c r="F27" s="214" t="s">
        <v>215</v>
      </c>
      <c r="G27" s="212" t="s">
        <v>109</v>
      </c>
      <c r="H27" s="64">
        <v>106</v>
      </c>
      <c r="I27" s="64">
        <v>101.4</v>
      </c>
      <c r="J27" s="64">
        <v>95.7</v>
      </c>
    </row>
    <row r="28" spans="1:10" s="6" customFormat="1" ht="51">
      <c r="A28" s="74">
        <v>10</v>
      </c>
      <c r="B28" s="60" t="s">
        <v>128</v>
      </c>
      <c r="C28" s="54" t="s">
        <v>47</v>
      </c>
      <c r="D28" s="65" t="s">
        <v>21</v>
      </c>
      <c r="E28" s="65" t="s">
        <v>62</v>
      </c>
      <c r="F28" s="54" t="s">
        <v>120</v>
      </c>
      <c r="G28" s="54">
        <v>244</v>
      </c>
      <c r="H28" s="58">
        <v>53.5</v>
      </c>
      <c r="I28" s="58">
        <v>0</v>
      </c>
      <c r="J28" s="58">
        <v>0</v>
      </c>
    </row>
    <row r="29" spans="1:10" s="6" customFormat="1" ht="51">
      <c r="A29" s="74">
        <v>11</v>
      </c>
      <c r="B29" s="60" t="s">
        <v>134</v>
      </c>
      <c r="C29" s="61">
        <v>871</v>
      </c>
      <c r="D29" s="61" t="s">
        <v>30</v>
      </c>
      <c r="E29" s="61" t="s">
        <v>21</v>
      </c>
      <c r="F29" s="66" t="s">
        <v>133</v>
      </c>
      <c r="G29" s="61" t="s">
        <v>109</v>
      </c>
      <c r="H29" s="64">
        <v>140</v>
      </c>
      <c r="I29" s="64">
        <v>76</v>
      </c>
      <c r="J29" s="64">
        <v>54.3</v>
      </c>
    </row>
    <row r="30" spans="1:10" s="6" customFormat="1" ht="38.25">
      <c r="A30" s="74">
        <v>12</v>
      </c>
      <c r="B30" s="67" t="s">
        <v>135</v>
      </c>
      <c r="C30" s="61">
        <v>871</v>
      </c>
      <c r="D30" s="61" t="s">
        <v>30</v>
      </c>
      <c r="E30" s="61" t="s">
        <v>21</v>
      </c>
      <c r="F30" s="61" t="s">
        <v>136</v>
      </c>
      <c r="G30" s="62" t="s">
        <v>109</v>
      </c>
      <c r="H30" s="68">
        <v>290.2</v>
      </c>
      <c r="I30" s="68">
        <v>95.5</v>
      </c>
      <c r="J30" s="68">
        <v>32.9</v>
      </c>
    </row>
    <row r="31" spans="1:10" s="6" customFormat="1" ht="38.25">
      <c r="A31" s="73">
        <v>13</v>
      </c>
      <c r="B31" s="50" t="s">
        <v>202</v>
      </c>
      <c r="C31" s="61" t="s">
        <v>47</v>
      </c>
      <c r="D31" s="61" t="s">
        <v>209</v>
      </c>
      <c r="E31" s="61" t="s">
        <v>209</v>
      </c>
      <c r="F31" s="54" t="s">
        <v>210</v>
      </c>
      <c r="G31" s="62" t="s">
        <v>109</v>
      </c>
      <c r="H31" s="210">
        <f>H32+H33</f>
        <v>327</v>
      </c>
      <c r="I31" s="210">
        <f>I32+I33</f>
        <v>38.7</v>
      </c>
      <c r="J31" s="210">
        <v>11.8</v>
      </c>
    </row>
    <row r="32" spans="1:10" s="6" customFormat="1" ht="22.5">
      <c r="A32" s="74"/>
      <c r="B32" s="215" t="s">
        <v>102</v>
      </c>
      <c r="C32" s="54">
        <v>871</v>
      </c>
      <c r="D32" s="54" t="s">
        <v>29</v>
      </c>
      <c r="E32" s="54" t="s">
        <v>66</v>
      </c>
      <c r="F32" s="54" t="s">
        <v>201</v>
      </c>
      <c r="G32" s="55" t="s">
        <v>109</v>
      </c>
      <c r="H32" s="56">
        <v>212</v>
      </c>
      <c r="I32" s="56">
        <v>0</v>
      </c>
      <c r="J32" s="56">
        <v>0</v>
      </c>
    </row>
    <row r="33" spans="1:10" s="6" customFormat="1" ht="22.5">
      <c r="A33" s="74"/>
      <c r="B33" s="215" t="s">
        <v>102</v>
      </c>
      <c r="C33" s="54">
        <v>871</v>
      </c>
      <c r="D33" s="54" t="s">
        <v>30</v>
      </c>
      <c r="E33" s="54" t="s">
        <v>27</v>
      </c>
      <c r="F33" s="54" t="s">
        <v>201</v>
      </c>
      <c r="G33" s="55" t="s">
        <v>109</v>
      </c>
      <c r="H33" s="56">
        <v>115</v>
      </c>
      <c r="I33" s="56">
        <v>38.7</v>
      </c>
      <c r="J33" s="56">
        <v>33.7</v>
      </c>
    </row>
    <row r="34" spans="1:10" s="6" customFormat="1" ht="38.25">
      <c r="A34" s="43">
        <v>14</v>
      </c>
      <c r="B34" s="57" t="s">
        <v>195</v>
      </c>
      <c r="C34" s="54">
        <v>871</v>
      </c>
      <c r="D34" s="54" t="s">
        <v>30</v>
      </c>
      <c r="E34" s="54" t="s">
        <v>27</v>
      </c>
      <c r="F34" s="54" t="s">
        <v>194</v>
      </c>
      <c r="G34" s="54" t="s">
        <v>109</v>
      </c>
      <c r="H34" s="58">
        <v>200</v>
      </c>
      <c r="I34" s="58">
        <v>30</v>
      </c>
      <c r="J34" s="58">
        <v>15</v>
      </c>
    </row>
    <row r="35" spans="1:10" s="6" customFormat="1" ht="47.25" customHeight="1">
      <c r="A35" s="43">
        <v>15</v>
      </c>
      <c r="B35" s="69" t="s">
        <v>203</v>
      </c>
      <c r="C35" s="61">
        <v>871</v>
      </c>
      <c r="D35" s="61" t="s">
        <v>30</v>
      </c>
      <c r="E35" s="61" t="s">
        <v>21</v>
      </c>
      <c r="F35" s="66" t="s">
        <v>204</v>
      </c>
      <c r="G35" s="62" t="s">
        <v>109</v>
      </c>
      <c r="H35" s="64">
        <v>25</v>
      </c>
      <c r="I35" s="64">
        <v>0</v>
      </c>
      <c r="J35" s="64">
        <v>0</v>
      </c>
    </row>
    <row r="36" spans="1:10" s="45" customFormat="1" ht="12.75">
      <c r="A36" s="44"/>
      <c r="B36" s="70" t="s">
        <v>205</v>
      </c>
      <c r="C36" s="71"/>
      <c r="D36" s="71"/>
      <c r="E36" s="71"/>
      <c r="F36" s="71"/>
      <c r="G36" s="71"/>
      <c r="H36" s="72">
        <f>H35+H34+H31+H30+H29+H28+H19+H18+H17+H16+H15+H13+H22+H26+H14</f>
        <v>5743.3</v>
      </c>
      <c r="I36" s="72">
        <f>I35+I34+I31+I30+I29+I28+I19+I18+I17+I16+I15+I13+I22+I26+I14</f>
        <v>1329.4</v>
      </c>
      <c r="J36" s="72">
        <v>23.1</v>
      </c>
    </row>
    <row r="40" ht="11.25" customHeight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mergeCells count="9">
    <mergeCell ref="F5:J5"/>
    <mergeCell ref="F1:J1"/>
    <mergeCell ref="D4:J4"/>
    <mergeCell ref="B2:J2"/>
    <mergeCell ref="B3:J3"/>
    <mergeCell ref="B10:J10"/>
    <mergeCell ref="D7:K7"/>
    <mergeCell ref="A9:J9"/>
    <mergeCell ref="B6:J6"/>
  </mergeCells>
  <printOptions/>
  <pageMargins left="0.75" right="0.17" top="0.5" bottom="0.27" header="0.5" footer="0.26"/>
  <pageSetup horizontalDpi="600" verticalDpi="600" orientation="portrait" paperSize="9" scale="89" r:id="rId1"/>
  <ignoredErrors>
    <ignoredError sqref="D32:G35 D15:G18 C19:G19 C28 D28:G30 C31:G31 D20:G21 D13:E13 G13" numberStoredAsText="1"/>
    <ignoredError sqref="F13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J28"/>
  <sheetViews>
    <sheetView workbookViewId="0" topLeftCell="A1">
      <selection activeCell="B6" sqref="B6:E6"/>
    </sheetView>
  </sheetViews>
  <sheetFormatPr defaultColWidth="9.140625" defaultRowHeight="12.75"/>
  <cols>
    <col min="1" max="1" width="22.57421875" style="11" customWidth="1"/>
    <col min="2" max="2" width="44.140625" style="11" customWidth="1"/>
    <col min="3" max="3" width="8.8515625" style="11" customWidth="1"/>
    <col min="4" max="4" width="9.421875" style="11" customWidth="1"/>
    <col min="5" max="5" width="11.421875" style="11" customWidth="1"/>
    <col min="6" max="10" width="9.140625" style="11" hidden="1" customWidth="1"/>
    <col min="11" max="16384" width="9.140625" style="11" customWidth="1"/>
  </cols>
  <sheetData>
    <row r="1" spans="2:6" ht="12.75">
      <c r="B1" s="290" t="s">
        <v>67</v>
      </c>
      <c r="C1" s="290"/>
      <c r="D1" s="290"/>
      <c r="E1" s="290"/>
      <c r="F1" s="2"/>
    </row>
    <row r="2" spans="1:10" ht="17.25" customHeight="1" hidden="1">
      <c r="A2" s="292"/>
      <c r="B2" s="276"/>
      <c r="C2" s="276"/>
      <c r="D2" s="276"/>
      <c r="E2" s="276"/>
      <c r="F2" s="276"/>
      <c r="G2" s="276"/>
      <c r="H2" s="276"/>
      <c r="I2" s="276"/>
      <c r="J2" s="276"/>
    </row>
    <row r="3" spans="1:10" ht="41.25" customHeight="1">
      <c r="A3" s="289" t="s">
        <v>234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2:6" ht="12.75">
      <c r="B4" s="290" t="s">
        <v>231</v>
      </c>
      <c r="C4" s="290"/>
      <c r="D4" s="290"/>
      <c r="E4" s="265"/>
      <c r="F4" s="2"/>
    </row>
    <row r="5" spans="2:9" ht="15.75" customHeight="1">
      <c r="B5" s="277"/>
      <c r="C5" s="277"/>
      <c r="D5" s="277"/>
      <c r="E5" s="277"/>
      <c r="F5" s="277"/>
      <c r="G5" s="277"/>
      <c r="H5" s="277"/>
      <c r="I5" s="277"/>
    </row>
    <row r="6" spans="2:6" ht="23.25" customHeight="1">
      <c r="B6" s="290"/>
      <c r="C6" s="290"/>
      <c r="D6" s="290"/>
      <c r="E6" s="290"/>
      <c r="F6" s="2"/>
    </row>
    <row r="7" spans="1:9" ht="27.75" customHeight="1">
      <c r="A7" s="282"/>
      <c r="B7" s="281"/>
      <c r="C7" s="281"/>
      <c r="D7" s="281"/>
      <c r="E7" s="281"/>
      <c r="F7" s="12"/>
      <c r="G7" s="12"/>
      <c r="H7" s="12"/>
      <c r="I7" s="12"/>
    </row>
    <row r="8" spans="2:9" ht="12.75">
      <c r="B8" s="277"/>
      <c r="C8" s="277"/>
      <c r="D8" s="277"/>
      <c r="E8" s="277"/>
      <c r="F8" s="277"/>
      <c r="G8" s="277"/>
      <c r="H8" s="277"/>
      <c r="I8" s="277"/>
    </row>
    <row r="9" spans="1:5" ht="54" customHeight="1">
      <c r="A9" s="291" t="s">
        <v>232</v>
      </c>
      <c r="B9" s="291"/>
      <c r="C9" s="291"/>
      <c r="D9" s="291"/>
      <c r="E9" s="291"/>
    </row>
    <row r="10" ht="3" customHeight="1" hidden="1"/>
    <row r="11" ht="12.75">
      <c r="E11" s="11" t="s">
        <v>45</v>
      </c>
    </row>
    <row r="12" spans="1:5" ht="47.25" customHeight="1">
      <c r="A12" s="26" t="s">
        <v>143</v>
      </c>
      <c r="B12" s="26" t="s">
        <v>144</v>
      </c>
      <c r="C12" s="236" t="s">
        <v>219</v>
      </c>
      <c r="D12" s="236" t="s">
        <v>233</v>
      </c>
      <c r="E12" s="236" t="s">
        <v>220</v>
      </c>
    </row>
    <row r="13" spans="1:5" ht="47.25" hidden="1">
      <c r="A13" s="10"/>
      <c r="B13" s="13" t="s">
        <v>145</v>
      </c>
      <c r="C13" s="13"/>
      <c r="D13" s="13"/>
      <c r="E13" s="4"/>
    </row>
    <row r="14" spans="1:5" ht="0.75" customHeight="1" hidden="1">
      <c r="A14" s="27" t="s">
        <v>146</v>
      </c>
      <c r="B14" s="28" t="s">
        <v>147</v>
      </c>
      <c r="C14" s="28"/>
      <c r="D14" s="28"/>
      <c r="E14" s="29">
        <f>SUM(E15-E17)</f>
        <v>0</v>
      </c>
    </row>
    <row r="15" spans="1:5" ht="25.5" hidden="1">
      <c r="A15" s="30" t="s">
        <v>148</v>
      </c>
      <c r="B15" s="31" t="s">
        <v>149</v>
      </c>
      <c r="C15" s="31"/>
      <c r="D15" s="31"/>
      <c r="E15" s="32">
        <f>SUM(E16)</f>
        <v>0</v>
      </c>
    </row>
    <row r="16" spans="1:5" ht="38.25" hidden="1">
      <c r="A16" s="30" t="s">
        <v>150</v>
      </c>
      <c r="B16" s="31" t="s">
        <v>140</v>
      </c>
      <c r="C16" s="31"/>
      <c r="D16" s="31"/>
      <c r="E16" s="32"/>
    </row>
    <row r="17" spans="1:5" ht="25.5" hidden="1">
      <c r="A17" s="30" t="s">
        <v>151</v>
      </c>
      <c r="B17" s="31" t="s">
        <v>152</v>
      </c>
      <c r="C17" s="31"/>
      <c r="D17" s="31"/>
      <c r="E17" s="32">
        <f>SUM(E18)</f>
        <v>0</v>
      </c>
    </row>
    <row r="18" spans="1:5" ht="1.5" customHeight="1" hidden="1">
      <c r="A18" s="30" t="s">
        <v>153</v>
      </c>
      <c r="B18" s="31" t="s">
        <v>154</v>
      </c>
      <c r="C18" s="31"/>
      <c r="D18" s="31"/>
      <c r="E18" s="32"/>
    </row>
    <row r="19" spans="1:5" ht="25.5">
      <c r="A19" s="27" t="s">
        <v>155</v>
      </c>
      <c r="B19" s="28" t="s">
        <v>156</v>
      </c>
      <c r="C19" s="29">
        <f>C24-C20</f>
        <v>1317</v>
      </c>
      <c r="D19" s="29">
        <f>D24-D20</f>
        <v>-1291.5999999999995</v>
      </c>
      <c r="E19" s="237" t="s">
        <v>222</v>
      </c>
    </row>
    <row r="20" spans="1:5" ht="12.75">
      <c r="A20" s="33" t="s">
        <v>157</v>
      </c>
      <c r="B20" s="34" t="s">
        <v>158</v>
      </c>
      <c r="C20" s="35">
        <f aca="true" t="shared" si="0" ref="C20:E22">C21</f>
        <v>18531.3</v>
      </c>
      <c r="D20" s="35">
        <f t="shared" si="0"/>
        <v>6874.7</v>
      </c>
      <c r="E20" s="35">
        <f t="shared" si="0"/>
        <v>37.1</v>
      </c>
    </row>
    <row r="21" spans="1:5" ht="12.75">
      <c r="A21" s="33" t="s">
        <v>159</v>
      </c>
      <c r="B21" s="34" t="s">
        <v>160</v>
      </c>
      <c r="C21" s="35">
        <f t="shared" si="0"/>
        <v>18531.3</v>
      </c>
      <c r="D21" s="35">
        <f t="shared" si="0"/>
        <v>6874.7</v>
      </c>
      <c r="E21" s="35">
        <f t="shared" si="0"/>
        <v>37.1</v>
      </c>
    </row>
    <row r="22" spans="1:5" ht="25.5">
      <c r="A22" s="33" t="s">
        <v>161</v>
      </c>
      <c r="B22" s="34" t="s">
        <v>162</v>
      </c>
      <c r="C22" s="35">
        <f t="shared" si="0"/>
        <v>18531.3</v>
      </c>
      <c r="D22" s="35">
        <f t="shared" si="0"/>
        <v>6874.7</v>
      </c>
      <c r="E22" s="35">
        <f t="shared" si="0"/>
        <v>37.1</v>
      </c>
    </row>
    <row r="23" spans="1:5" ht="25.5">
      <c r="A23" s="33" t="s">
        <v>163</v>
      </c>
      <c r="B23" s="36" t="s">
        <v>141</v>
      </c>
      <c r="C23" s="37">
        <v>18531.3</v>
      </c>
      <c r="D23" s="37">
        <v>6874.7</v>
      </c>
      <c r="E23" s="37">
        <v>37.1</v>
      </c>
    </row>
    <row r="24" spans="1:5" ht="12.75">
      <c r="A24" s="33" t="s">
        <v>164</v>
      </c>
      <c r="B24" s="34" t="s">
        <v>165</v>
      </c>
      <c r="C24" s="35">
        <f aca="true" t="shared" si="1" ref="C24:E26">C25</f>
        <v>19848.3</v>
      </c>
      <c r="D24" s="35">
        <f t="shared" si="1"/>
        <v>5583.1</v>
      </c>
      <c r="E24" s="35">
        <f t="shared" si="1"/>
        <v>28.1</v>
      </c>
    </row>
    <row r="25" spans="1:5" ht="12.75">
      <c r="A25" s="33" t="s">
        <v>166</v>
      </c>
      <c r="B25" s="34" t="s">
        <v>167</v>
      </c>
      <c r="C25" s="35">
        <f t="shared" si="1"/>
        <v>19848.3</v>
      </c>
      <c r="D25" s="35">
        <f t="shared" si="1"/>
        <v>5583.1</v>
      </c>
      <c r="E25" s="35">
        <f t="shared" si="1"/>
        <v>28.1</v>
      </c>
    </row>
    <row r="26" spans="1:5" ht="25.5">
      <c r="A26" s="33" t="s">
        <v>168</v>
      </c>
      <c r="B26" s="34" t="s">
        <v>169</v>
      </c>
      <c r="C26" s="35">
        <f t="shared" si="1"/>
        <v>19848.3</v>
      </c>
      <c r="D26" s="35">
        <f t="shared" si="1"/>
        <v>5583.1</v>
      </c>
      <c r="E26" s="35">
        <f t="shared" si="1"/>
        <v>28.1</v>
      </c>
    </row>
    <row r="27" spans="1:5" ht="25.5">
      <c r="A27" s="33" t="s">
        <v>170</v>
      </c>
      <c r="B27" s="36" t="s">
        <v>142</v>
      </c>
      <c r="C27" s="37">
        <v>19848.3</v>
      </c>
      <c r="D27" s="37">
        <v>5583.1</v>
      </c>
      <c r="E27" s="37">
        <v>28.1</v>
      </c>
    </row>
    <row r="28" spans="1:5" ht="0.75" customHeight="1">
      <c r="A28" s="38"/>
      <c r="B28" s="39" t="s">
        <v>171</v>
      </c>
      <c r="C28" s="39"/>
      <c r="D28" s="39"/>
      <c r="E28" s="40"/>
    </row>
  </sheetData>
  <mergeCells count="9">
    <mergeCell ref="A3:J3"/>
    <mergeCell ref="B1:E1"/>
    <mergeCell ref="A9:E9"/>
    <mergeCell ref="B8:I8"/>
    <mergeCell ref="B6:E6"/>
    <mergeCell ref="B5:I5"/>
    <mergeCell ref="A7:E7"/>
    <mergeCell ref="A2:J2"/>
    <mergeCell ref="B4:E4"/>
  </mergeCells>
  <printOptions/>
  <pageMargins left="0.75" right="0.36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2013-08-12T06:10:27Z</cp:lastPrinted>
  <dcterms:created xsi:type="dcterms:W3CDTF">2002-06-04T10:05:56Z</dcterms:created>
  <dcterms:modified xsi:type="dcterms:W3CDTF">2013-08-12T06:10:33Z</dcterms:modified>
  <cp:category/>
  <cp:version/>
  <cp:contentType/>
  <cp:contentStatus/>
</cp:coreProperties>
</file>