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25" windowHeight="6285" tabRatio="702" activeTab="1"/>
  </bookViews>
  <sheets>
    <sheet name="Прил7" sheetId="1" r:id="rId1"/>
    <sheet name="Прил9" sheetId="2" r:id="rId2"/>
    <sheet name="Прил13" sheetId="3" r:id="rId3"/>
  </sheets>
  <definedNames>
    <definedName name="_xlnm._FilterDatabase" localSheetId="0" hidden="1">'Прил7'!$D$4:$D$229</definedName>
    <definedName name="_xlnm.Print_Titles" localSheetId="0">'Прил7'!$12:$13</definedName>
    <definedName name="_xlnm.Print_Titles" localSheetId="1">'Прил9'!$11:$12</definedName>
  </definedNames>
  <calcPr fullCalcOnLoad="1" refMode="R1C1"/>
</workbook>
</file>

<file path=xl/sharedStrings.xml><?xml version="1.0" encoding="utf-8"?>
<sst xmlns="http://schemas.openxmlformats.org/spreadsheetml/2006/main" count="2412" uniqueCount="275">
  <si>
    <t xml:space="preserve">Обеспечение органов местного самоуправления и учреждений услугами связи в рамках подпрограммы  " Обеспечение информационными технологиями органы местного самоуправления и муниципальные учреждения муниципального образования Крапивенское" муниципальной программы «Обеспечение информационной системы  муниципального образования Крапивенское Щекинского района на 2014-2016 годы» </t>
  </si>
  <si>
    <t>"О бюджете  муниципального образования  Крапивенское Щекинского района на 2014 год и плановый период 2015 и 2016 годов"</t>
  </si>
  <si>
    <t>2904</t>
  </si>
  <si>
    <t>Непрограммные расходы</t>
  </si>
  <si>
    <t>Иные непрограмные мероприятия</t>
  </si>
  <si>
    <t>9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</si>
  <si>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</t>
  </si>
  <si>
    <t>5118</t>
  </si>
  <si>
    <t>НАЦИОНАЛЬНАЯ БЕЗОПАСНОСТЬ И ПРАВООХРАНИТЕЛЬНАЯ ДЕЯТЕЛЬНОСТЬ</t>
  </si>
  <si>
    <t>Расходы за по переданным полномочиям на создание, содержание и организацию деятельности аварийно-спасательных служб и (или) аварийно-спасательных формирований в рамках непрограммного направления "Межбюджетные трансферты"</t>
  </si>
  <si>
    <t>8509</t>
  </si>
  <si>
    <t xml:space="preserve">Обеспечение пожарной безопасности </t>
  </si>
  <si>
    <t>Подпрограмма  «Модернизация водопроводных сетей муниципального образования Крапивенское Щекинского района на 2014-2016 годы» муниципальной программы  «Обеспечение качественным жильем и услугами ЖКХ граждан муниципального образования Крапивенское Щекинского района»</t>
  </si>
  <si>
    <t>2909</t>
  </si>
  <si>
    <t>Обеспечение первичных мер пожарной безопасности в муниципальном образовании в рамках подпрограммы  «Модернизация водопроводных сетей муниципального образования Крапивенское Щекинского района на 2014-2016 годы» муниципальной программы  «Обеспечение качественным жильем и услугами ЖКХ граждан муниципального образования Крапивенское Щекинского района»</t>
  </si>
  <si>
    <t xml:space="preserve">Муниципальная программа «Защита населения и территории от чрезвычайных ситуаций, обеспечение пожарной безопасности и безопасности людей на водных объектах" </t>
  </si>
  <si>
    <t xml:space="preserve">Подпрограмма " Обеспечение первичных мер пожарной безопасности на территории муниципального образования Крапивенское" муниципальной программы«Защита населения и территории от чрезвычайных ситуаций, обеспечение пожарной безопасности и безопасности людей на водных объектах" </t>
  </si>
  <si>
    <t xml:space="preserve">Обеспечение первичных мер пожарной безопасности в муниципальном образовании в рамках подпрограммы " Обеспечение первичных мер пожарной безопасности на территории муниципального образования Крапивенское" муниципальной программы«Защита населения и территории от чрезвычайных ситуаций, обеспечение пожарной безопасности и безопасности людей на водных объектах" </t>
  </si>
  <si>
    <t>НАЦИОНАЛЬНАЯ ЭКОНОМИКА</t>
  </si>
  <si>
    <t xml:space="preserve">Муниципальная программа  «Благоустройство муниципального образования Крапивенское Щекинского района» </t>
  </si>
  <si>
    <t xml:space="preserve">Подпрограмма «Благоустройство территории МО Крапивенское Щекинского района  на 2014-2016 годы» муниципальной программы  «Благоустройство муниципального образования Крапивенское Щекинского района» </t>
  </si>
  <si>
    <t>2933</t>
  </si>
  <si>
    <t xml:space="preserve">Содержание автомобильных дорог в рамках подпрограммы  «Благоустройство территории МО Крапивенское Щекинского района  на 2014-2016 годы» муниципальной программы  «Благоустройство муниципального образования Крапивенское Щекинского района» </t>
  </si>
  <si>
    <t>5</t>
  </si>
  <si>
    <t xml:space="preserve">Подпрограмма «Содержание автомобильных дорог общего пользования, мостов и иных транспортных инженерных сооружений в границах муниципального образования Крапивенское Щекинского района, за исключением  автомобильных дорог общего пользования, мостов и иных инженерных сооружений федерального и регионального значения, на 2014-2016 годы»  муниципальной программы  «Благоустройство муниципального образования Крапивенское Щекинского района» 
</t>
  </si>
  <si>
    <t>2910</t>
  </si>
  <si>
    <t xml:space="preserve">Ремонт дорог в рамках подпрограммы «Содержание автомобильных дорог общего пользования, мостов и иных транспортных инженерных сооружений в границах муниципального образования Крапивенское Щекинского района, за исключением  автомобильных дорог общего пользования, мостов и иных инженерных сооружений федерального и регионального значения, на 2014-2016 годы»  муниципальной программы  «Благоустройство муниципального образования Крапивенское Щекинского района» </t>
  </si>
  <si>
    <t>Межбюджетные трансферты из бюджета МО Щекинский район в бюджеты поселений</t>
  </si>
  <si>
    <t>4</t>
  </si>
  <si>
    <t xml:space="preserve">Межбюджетные трансферты муниципальным образованиям Щекинского района на содержание дорог местного значения вне границ населенных пунктов в границах муниципального района </t>
  </si>
  <si>
    <t>8401</t>
  </si>
  <si>
    <t>Расходы по переданным полномочиям на организацию строительства жилищного фонда в рамках непрограммного направления "Межбюджетные трансферты"</t>
  </si>
  <si>
    <t>8508</t>
  </si>
  <si>
    <t>Расходы за счет переданных полномочий  на подготовку, утверждение и выдачу градостроительных планов земельных участков в рамках непрограммного направления "Межбюджетные трансферты"</t>
  </si>
  <si>
    <t>8505</t>
  </si>
  <si>
    <t>Подпрограмма «Капитальный ремонт муниципального жилищного фонда в муниципальном образовании Крапивенское Щекинского района  на 2014 -2016 годы» муниципальной программы «Обеспечение качественным жильем и услугами ЖКХ граждан муниципального образования Крапивенское Щекинского района»</t>
  </si>
  <si>
    <t>2916</t>
  </si>
  <si>
    <t>2915</t>
  </si>
  <si>
    <t>к решению Собрания депутатов муниципального образования Крапивенское Щекинского района "О внесение изменений в решение  Собрания депутатов муниципального образования Крапивенское Щекинского района  от 23.12.2013г. №52-285 " О бюджете муниципального образования Крапивенское Щекинского района на 2014 год и плановый период 2015 и 2016 годов"</t>
  </si>
  <si>
    <t>от 25 февраля 2014 № 53-293</t>
  </si>
  <si>
    <t>ДЦП "Культура Тульской области (2013-2016)"</t>
  </si>
  <si>
    <t>7022</t>
  </si>
  <si>
    <t>от 25 февраля  2014 № 53-293</t>
  </si>
  <si>
    <t>Ремонт кровли многоквартирных домов в рамках подпрограммы  «Капитальный ремонт муниципального жилищного фонда в муниципальном образовании Крапивенское Щекинского района  на 2014 -2016 годы» муниципальной программы «Обеспечение качественным жильем и услугами ЖКХ граждан муниципального образования Крапивенское Щекинского района»</t>
  </si>
  <si>
    <t>Текущий ремонт жилого фонда в рамках подпрограммы  «Капитальный ремонт муниципального жилищного фонда в муниципальном образовании Крапивенское Щекинского района  на 2014 -2016 годы» муниципальной программы «Обеспечение качественным жильем и услугами ЖКХ граждан муниципального образования Крапивенское Щекинского района»</t>
  </si>
  <si>
    <t>Подпрограммы «Обеспечение сохранности муниципального жилищного фонда, закрепленного за несовершеннолетними детьми-сиротами и детьми, оставшимися без попечения родителей, муниципального образования Крапивенское Щекинского района на 2014-2016 годы» муниципальной программы «Обеспечение качественным жильем и услугами ЖКХ граждан муниципального образования Крапивенское Щекинского района»</t>
  </si>
  <si>
    <t>Текущий ремонт жилого фонда в рамках подрограммы «Обеспечение сохранности муниципального жилищного фонда, закрепленного за несовершеннолетними детьми-сиротами и детьми, оставшимися без попечения родителей, муниципального образования Крапивенское Щекинского района на 2014-2016 годы» муниципальной программы «Обеспечение качественным жильем и услугами ЖКХ граждан муниципального образования Крапивенское Щекинского района»</t>
  </si>
  <si>
    <t>подпрограмма  «Модернизация водопроводных сетей муниципального образования Крапивенское Щекинского района на 2014-2016 годы» муниципальной программы «Обеспечение качественным жильем и услугами ЖКХ граждан муниципального образования Крапивенское Щекинского района»</t>
  </si>
  <si>
    <t>2965</t>
  </si>
  <si>
    <t>Мероприятия по замене водопроводных сетей  в рамках подпрограммы «Модернизация водопроводных сетей муниципального образования Крапивенское Щекинского района на 2014-2016 годы» муниципальной программы «Обеспечение качественным жильем и услугами ЖКХ граждан муниципального образования Крапивенское Щекинского района»</t>
  </si>
  <si>
    <t>Строительство колодцев в рамках подпрограммы «Модернизация водопроводных сетей муниципального образования Крапивенское Щекинского района на 2014-2016 годы» муниципальной программы «Обеспечение качественным жильем и услугами ЖКХ граждан муниципального образования Крапивенское Щекинского района»</t>
  </si>
  <si>
    <t xml:space="preserve"> Оборудование источников водоснабжения зонами санитарной охраны  в рамках подпрограммы «Модернизация водопроводных сетей муниципального образования Крапивенское Щекинского района на 2014-2016 годы» муниципальной программы «Обеспечение качественным жильем и услугами ЖКХ граждан муниципального образования Крапивенское Щекинского района»</t>
  </si>
  <si>
    <t>ремонт инженерных сетей  в рамках подпрограммы «Модернизация водопроводных сетей муниципального образования Крапивенское Щекинского района на 2014-2016 годы» муниципальной программы «Обеспечение качественным жильем и услугами ЖКХ граждан муниципального образования Крапивенское Щекинского района»</t>
  </si>
  <si>
    <t>4604</t>
  </si>
  <si>
    <t>Капитальные вложения в объекты недвижимого имущества государственной (муниципальной) собственности</t>
  </si>
  <si>
    <t>2955</t>
  </si>
  <si>
    <t>2966</t>
  </si>
  <si>
    <t>подпрограмма «Газификация населенных пунктов муниципального образования Крапивенское Щекинского района на 2014-2016 годы» муниципальной программы «Обеспечение качественным жильем и услугами ЖКХ граждан муниципального образования Крапивенское Щекинского района»</t>
  </si>
  <si>
    <t>4605</t>
  </si>
  <si>
    <t>4606</t>
  </si>
  <si>
    <t>4607</t>
  </si>
  <si>
    <t>Газификация д.Захаровка, д.Каменка, д.Бегичево (ПИР) в рамках подпрограммы  «Газификация населенных пунктов муниципального образования Крапивенское Щекинского района на 2014-2016 годы» муниципальной программы «Обеспечение качественным жильем и услугами ЖКХ граждан муниципального образования Крапивенское Щекинского района»</t>
  </si>
  <si>
    <t>Газификация д.Орлово, (ПИР)в рамках подпрограммы  «Газификация населенных пунктов муниципального образования Крапивенское Щекинского района на 2014-2016 годы» муниципальной программы «Обеспечение качественным жильем и услугами ЖКХ граждан муниципального образования Крапивенское Щекинского района»</t>
  </si>
  <si>
    <t>Газификация  д.Жердево, (в т.ч. ПИР)в рамках подпрограммы  «Газификация населенных пунктов муниципального образования Крапивенское Щекинского района на 2014-2016 годы» муниципальной программы «Обеспечение качественным жильем и услугами ЖКХ граждан муниципального образования Крапивенское Щекинского района»</t>
  </si>
  <si>
    <t>подпрограмма «Комплексное развитие систем коммунальной инфраструктуры муниципального образования Крапивенское Щекинского района  на 2014-2016 годы»  муниципальной программы «Обеспечение качественным жильем и услугами ЖКХ граждан муниципального образования Крапивенское Щекинского района»</t>
  </si>
  <si>
    <t>Мероприятия по замене водопроводных сетей в рамках  подпрограммы  «Комплексное развитие систем коммунальной инфраструктуры муниципального образования Крапивенское Щекинского района  на 2014-2016 годы»  муниципальной программы «Обеспечение качественным жильем и услугами ЖКХ граждан муниципального образования Крапивенское Щекинского района»</t>
  </si>
  <si>
    <t xml:space="preserve">муниципальная программа  «Благоустройство муниципального образования Крапивенское Щекинского района» 
</t>
  </si>
  <si>
    <t xml:space="preserve">подпрограмма «Энергосбережение и повышение энергетической эффективности в муниципальном образовании Крапивенское Щекинского района на 2014-2016 годы» муниципальной программы  «Благоустройство муниципального образования Крапивенское Щекинского района» </t>
  </si>
  <si>
    <t>2943</t>
  </si>
  <si>
    <t xml:space="preserve">Обеспечение мероприятий по энергосбережению в рамках подпрограммы «Энергосбережение и повышение энергетической эффективности в муниципальном образовании Крапивенское Щекинского района на 2014-2016 годы» муниципальной программы  «Благоустройство муниципального образования Крапивенское Щекинского района» </t>
  </si>
  <si>
    <t xml:space="preserve">подпрограмма «Организация сбора и вывоза бытовых отходов и мусора в муниципальном образовании Крапивенское Щекинского района на 2014-2016 годы» муниципальной программы  «Благоустройство муниципального образования Крапивенское Щекинского района» </t>
  </si>
  <si>
    <t>2947</t>
  </si>
  <si>
    <t xml:space="preserve">Приобретение и обустройство контейнерных площадок в рамках подпрограммы «Организация сбора и вывоза бытовых отходов и мусора в муниципальном образовании Крапивенское Щекинского района на 2014-2016 годы» муниципальной программы  «Благоустройство муниципального образования Крапивенское Щекинского района» </t>
  </si>
  <si>
    <t xml:space="preserve">Организация сбора и вывоза мусор в рамках подпрограммы «Организация сбора и вывоза бытовых отходов и мусора в муниципальном образовании Крапивенское Щекинского района на 2014-2016 годы» муниципальной программы  «Благоустройство муниципального образования Крапивенское Щекинского района» </t>
  </si>
  <si>
    <t>2936</t>
  </si>
  <si>
    <t xml:space="preserve">подпрограмма «Организация освещения улиц муниципального образования Крапивенское Щекинского района на 2014-2016 годы»  муниципальной программы  «Благоустройство муниципального образования Крапивенское Щекинского района» </t>
  </si>
  <si>
    <t>2919</t>
  </si>
  <si>
    <t>2920</t>
  </si>
  <si>
    <t xml:space="preserve">Оплата потребленной э/энергии на уличное освещение в рамках подпрограммы «Организация освещения улиц муниципального образования Крапивенское Щекинского района на 2014-2016 годы»  муниципальной программы  «Благоустройство муниципального образования Крапивенское Щекинского района» </t>
  </si>
  <si>
    <t xml:space="preserve">техническое обслуживание  и ремонт уличного освещения в рамках подпрограммы «Организация освещения улиц муниципального образования Крапивенское Щекинского района на 2014-2016 годы»  муниципальной программы  «Благоустройство муниципального образования Крапивенское Щекинского района» </t>
  </si>
  <si>
    <t xml:space="preserve">подпрограмма «Благоустройство территории МО Крапивенское Щекинского района  на 2014-2016 годы» муниципальной программы  «Благоустройство муниципального образования Крапивенское Щекинского района» </t>
  </si>
  <si>
    <t>2921</t>
  </si>
  <si>
    <t>2922</t>
  </si>
  <si>
    <t>2961</t>
  </si>
  <si>
    <t xml:space="preserve">спиливание деревьев в рамках подпрограммы  «Благоустройство территории МО Крапивенское Щекинского района  на 2014-2016 годы» муниципальной программы  «Благоустройство муниципального образования Крапивенское Щекинского района» </t>
  </si>
  <si>
    <t xml:space="preserve">содержание территориив рамках подпрограммы  «Благоустройство территории МО Крапивенское Щекинского района  на 2014-2016 годы» муниципальной программы  «Благоустройство муниципального образования Крапивенское Щекинского района» </t>
  </si>
  <si>
    <t xml:space="preserve">Мероприятия по озеленению территории рамках подпрограммы  «Благоустройство территории МО Крапивенское Щекинского района  на 2014-2016 годы» муниципальной программы  «Благоустройство муниципального образования Крапивенское Щекинского района» </t>
  </si>
  <si>
    <t xml:space="preserve">Подпрограмма «Содержание и благоустройство воинских захоронений на территории муниципального образования Крапивенское Щекинского района на 2014-2016 годы»муниципальной программы  «Благоустройство муниципального образования Крапивенское Щекинского района» </t>
  </si>
  <si>
    <t>2967</t>
  </si>
  <si>
    <t xml:space="preserve">Мероприятия по благоустройству и ремонту памятников и воинских захоронений в рамках подпрограммы  «Содержание и благоустройство воинских захоронений на территории муниципального образования Крапивенское Щекинского района на 2014-2016 годы»муниципальной программы  «Благоустройство муниципального образования Крапивенское Щекинского района» </t>
  </si>
  <si>
    <t xml:space="preserve">Подпрограмма «Энергосбережение и повышение энергетической эффективности в муниципальном образовании Крапивенское Щекинского района на 2014-2016 годы» муниципальной программы  «Благоустройство муниципального образования Крапивенское Щекинского района» </t>
  </si>
  <si>
    <t>КУЛЬТУРА, КИНЕМАТОГРАФИЯ</t>
  </si>
  <si>
    <t>Организация и осуществление мероприятий по работе с детьми и молодежью, организация досуга и обеспечение населения услугами культуры</t>
  </si>
  <si>
    <t>87</t>
  </si>
  <si>
    <t>Обеспечение деятельности учреждений осуществляющих работу по обеспечению населения услугами культуры в рамках непрограммного направления деятельности "Организация и осуществление мероприятий по работе с детьми и молодежью, организация досуга и обеспечение населения услугами культуры"</t>
  </si>
  <si>
    <t>0059</t>
  </si>
  <si>
    <t>Расходы на обеспечение деятельности (оказание услуг) муниципальных учреждений в рамках непрограммного направления деятельности "Организация и осуществление мероприятий по работе с детьми и молодежью, организация досуга и обеспечение населения услугами культуры"</t>
  </si>
  <si>
    <t>Обеспечение деятельности учреждений осуществляющих работу по организации библиотечного обслуживания в рамках непрограммного направления деятельности "Организация и осуществление мероприятий по работе с детьми и молодежью, организация досуга и обеспечение населения услугами культуры"</t>
  </si>
  <si>
    <t>Иные непрограммные мероприятия</t>
  </si>
  <si>
    <t>Закон Тульской области "О наделении органов местного самоуправления государственными полномочиями по предоставлению мер социальной поддержки работникам муниципальных библиотек, муниципальных музеев и их филиалов" по иным непрограммным мероприятиям в рамках непрограммных расходов</t>
  </si>
  <si>
    <t>8010</t>
  </si>
  <si>
    <t>Социальное обеспечение и иные выплаты населению</t>
  </si>
  <si>
    <t>300</t>
  </si>
  <si>
    <t>Закон Тульской области "О библиотечном деле"</t>
  </si>
  <si>
    <t>8011</t>
  </si>
  <si>
    <t>СОЦИАЛЬНАЯ ПОЛИТИКА</t>
  </si>
  <si>
    <t xml:space="preserve"> </t>
  </si>
  <si>
    <t>Социальная поддержка населения муниципального образования</t>
  </si>
  <si>
    <t>96</t>
  </si>
  <si>
    <t>Доплата к пенсии муниципальным служащим в рамках непрограммного направления деятельности "Социальная поддержка населения муниципального образования"</t>
  </si>
  <si>
    <t>2887</t>
  </si>
  <si>
    <t>Всего</t>
  </si>
  <si>
    <t>Газификация д.Захаровка, д.Каменка, д.Бегичево (ПИР) в рамках непрограммного направления расходов "Межбюджетные трансферты"</t>
  </si>
  <si>
    <t>Экспертиза и согласование проектов по объекту: Газификация д.Орлово, (ПИР)</t>
  </si>
  <si>
    <t>Экспертиза и согласование проектов по объекту: Газификация  д.Жердево, (в т.ч. ПИР)</t>
  </si>
  <si>
    <t>8419</t>
  </si>
  <si>
    <t>8422</t>
  </si>
  <si>
    <t>8423</t>
  </si>
  <si>
    <t>400</t>
  </si>
  <si>
    <t xml:space="preserve"> на 2014 год </t>
  </si>
  <si>
    <t>Глава муниципального образования</t>
  </si>
  <si>
    <t>Резервные фонды</t>
  </si>
  <si>
    <t>Резервные фонды местных администраций</t>
  </si>
  <si>
    <t>Мобилизационная и вневойсковая подготовка</t>
  </si>
  <si>
    <t>Коммунальное хозяйство</t>
  </si>
  <si>
    <t>Благоустройство</t>
  </si>
  <si>
    <t xml:space="preserve">   </t>
  </si>
  <si>
    <t xml:space="preserve">  </t>
  </si>
  <si>
    <t xml:space="preserve">        </t>
  </si>
  <si>
    <t>ОБЩЕГОСУДАРСТВЕННЫЕ ВОПРОСЫ</t>
  </si>
  <si>
    <t>01</t>
  </si>
  <si>
    <t>03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</si>
  <si>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</si>
  <si>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</si>
  <si>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</si>
  <si>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</si>
  <si>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</si>
  <si>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НАЦИОНАЛЬНАЯ ОБОРОНА</t>
  </si>
  <si>
    <t>ЖИЛИЩНО-КОММУНАЛЬНОЕ ХОЗЯЙСТВО</t>
  </si>
  <si>
    <t>Жилищное хозяйство</t>
  </si>
  <si>
    <t>07</t>
  </si>
  <si>
    <t>08</t>
  </si>
  <si>
    <t>Культура</t>
  </si>
  <si>
    <t>Другие общегосударственные вопросы</t>
  </si>
  <si>
    <t>ГРБС</t>
  </si>
  <si>
    <t>тыс.руб.</t>
  </si>
  <si>
    <t>Приложение 1</t>
  </si>
  <si>
    <t>Приложение 2</t>
  </si>
  <si>
    <t xml:space="preserve">Распределение </t>
  </si>
  <si>
    <t>Наименование показателя</t>
  </si>
  <si>
    <t>целевая статья</t>
  </si>
  <si>
    <t>подраздел</t>
  </si>
  <si>
    <t>раздел</t>
  </si>
  <si>
    <t>вид  расхода</t>
  </si>
  <si>
    <t>10</t>
  </si>
  <si>
    <t>Пенсионное обеспечение</t>
  </si>
  <si>
    <t>09</t>
  </si>
  <si>
    <t>Приложение 7</t>
  </si>
  <si>
    <t>Приложение 3</t>
  </si>
  <si>
    <t>тыс.рублей</t>
  </si>
  <si>
    <t>Защита населения и территории от чрезвычайных ситуаций природного и техногенного характера, гражданская оборона</t>
  </si>
  <si>
    <t>к решению Собрания депутатов муниципального образования Крапивенское Щекинского района</t>
  </si>
  <si>
    <t>от 23 декабря 2013 № 52-285</t>
  </si>
  <si>
    <t>к решению Собрания депутатов муниципального образования Крапивенское Щекинского района "О бюджете  муниципального образования Крапивенское Щекинского района на 2014 год и плановый период 2015 и 2016 годов"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</si>
  <si>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</si>
  <si>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</si>
  <si>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Дорожное хозяйство (дорожные фонды)</t>
  </si>
  <si>
    <t>13</t>
  </si>
  <si>
    <t>Ведомственная структура расходов бюджета муниципального образования Крапивенское</t>
  </si>
  <si>
    <t>Приложение 9</t>
  </si>
  <si>
    <t>Сумма на 2014 год</t>
  </si>
  <si>
    <t>Получение кредитов от кредитных организаций бюджетом поселений в валюте Российской Федерации</t>
  </si>
  <si>
    <t>Увеличение прочих остатков денежных средств местных бюджетов</t>
  </si>
  <si>
    <t>Уменьшение прочих остатков денежных средств местных бюджетов</t>
  </si>
  <si>
    <t>Код классификации</t>
  </si>
  <si>
    <t xml:space="preserve">Наименование </t>
  </si>
  <si>
    <t>ИСТОЧНИКИ ВНУТРЕННЕГО ФИНАНСИРОВАНИЯ ДЕФИЦИТОВ БЮДЖЕТОВ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</si>
  <si>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</si>
  <si>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</si>
  <si>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</si>
  <si>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 в валюте Российской Федерации</t>
  </si>
  <si>
    <t>000 01 02 00 00 10 0000 710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</si>
  <si>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</si>
  <si>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</si>
  <si>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000 01 02 00 00 10 0000 810</t>
  </si>
  <si>
    <t>погашение бюджетом  поселения кредитов от кредитных организаций в валюте Российской Федерации</t>
  </si>
  <si>
    <t>000 01 05 00 00 00 0000 000</t>
  </si>
  <si>
    <t>Изменение остатков 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</si>
  <si>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</si>
  <si>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</si>
  <si>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</si>
  <si>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</si>
  <si>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</si>
  <si>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</si>
  <si>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</si>
  <si>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</si>
  <si>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</si>
  <si>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</si>
  <si>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</si>
  <si>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</si>
  <si>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</si>
  <si>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</si>
  <si>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Итого источников внутреннего финансирования</t>
  </si>
  <si>
    <t>Приложение 13</t>
  </si>
  <si>
    <t>2014 год</t>
  </si>
  <si>
    <t>99</t>
  </si>
  <si>
    <t>Другие вопросы в области национальной экономики</t>
  </si>
  <si>
    <t>12</t>
  </si>
  <si>
    <t xml:space="preserve">01 </t>
  </si>
  <si>
    <t>Администрация МО Крапивенское</t>
  </si>
  <si>
    <t>К О Д    функциональной классификации</t>
  </si>
  <si>
    <t>Обеспечение функционирования Собрания депутатов</t>
  </si>
  <si>
    <t xml:space="preserve">91 </t>
  </si>
  <si>
    <t>0</t>
  </si>
  <si>
    <t>0000</t>
  </si>
  <si>
    <t>91</t>
  </si>
  <si>
    <t>2</t>
  </si>
  <si>
    <t>Расходы на выплаты по оплате труда работников органов местного самоуправления в рамках непрограммного направления деятельности "Обеспечение функционирования Собрания депутатов"</t>
  </si>
  <si>
    <t>0011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</si>
  <si>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</si>
  <si>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Обеспечение функционирования Администрации муниципального образования</t>
  </si>
  <si>
    <t>92</t>
  </si>
  <si>
    <t>Аппарат администрации</t>
  </si>
  <si>
    <t>Расходы на выплаты по оплате труда работников органов местного самоуправления в рамках непрограммного направления деятельности "Обеспечение функционирования Администрации муниципального образования"</t>
  </si>
  <si>
    <t>100</t>
  </si>
  <si>
    <t>Расходы на обеспечение функций органов местного самоуправления в рамках непрограммного направления деятельности "Обеспечение функционирования Администрации муниципального образования"</t>
  </si>
  <si>
    <t>0019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</si>
  <si>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</si>
  <si>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</si>
  <si>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</si>
  <si>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</si>
  <si>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Межбюджетные трансферты</t>
  </si>
  <si>
    <t>97</t>
  </si>
  <si>
    <t>Межбюджетные трансферты бюджету муниципального района из бюджетов поселений  на осуществление части полномочий по решению вопросов местного значения в соответствии с заключенными соглашениями</t>
  </si>
  <si>
    <t>Расходы по  переданным полномочиям  на выдачу разрешений на строительство в рамках непрограммного направления "Межбюджетные трансферты"</t>
  </si>
  <si>
    <t>8506</t>
  </si>
  <si>
    <t>Расходы по переданным полномочиям  на выдачу разрешений на ввод в эксплуатацию при осуществлении строительства, реконструкции и объектов капстроительства в рамках непрограммного направления "Межбюджетные трансферты"</t>
  </si>
  <si>
    <t>8507</t>
  </si>
  <si>
    <t>500</t>
  </si>
  <si>
    <t xml:space="preserve">Расходыпо переданным полномочиям на осуществление муниципального жилищного контроля </t>
  </si>
  <si>
    <t>8510</t>
  </si>
  <si>
    <t>Расходы  по переданным полномочиям на осуществление муниципального земельного контроля в рамках непрограммного направления "Межбюджетные трансферты"</t>
  </si>
  <si>
    <t>8511</t>
  </si>
  <si>
    <t xml:space="preserve">Источники внутреннего финансирования дефицита бюджета муниципального образования Крапивенское Щекинского района на 2014 год </t>
  </si>
  <si>
    <t>Расходы за счет переданных полномочий на формирование и исполнение бюджета</t>
  </si>
  <si>
    <t>8503</t>
  </si>
  <si>
    <t>Расходыпо переданным полномочиям на осуществление внешнего муниципального финансового контроля в рамках непрограммного направления "Межбюджетные трансферты"</t>
  </si>
  <si>
    <t>8504</t>
  </si>
  <si>
    <t>Обеспечение проведения выборов и референдумов</t>
  </si>
  <si>
    <t>Обеспечение проведения выборов и референдумов в поселениях Щекинского района</t>
  </si>
  <si>
    <t>93</t>
  </si>
  <si>
    <t xml:space="preserve">Расходы на проведение выборов в законодательные (представительные) органы  поселений Щекинского района </t>
  </si>
  <si>
    <t>1</t>
  </si>
  <si>
    <t>Расходы на проведение выборов в Собрания депутатов  поселений Щекинского района в рамках непрограммного направления деятельности "Обеспечение проведения выборов и референдумов в поселениях Щекинского района"</t>
  </si>
  <si>
    <t>2880</t>
  </si>
  <si>
    <t>11</t>
  </si>
  <si>
    <t>94</t>
  </si>
  <si>
    <t>Управление резервным фондом администрации в рамках непрограммного направления деятельности "Резервные фонды "</t>
  </si>
  <si>
    <t>2881</t>
  </si>
  <si>
    <t>Субсидии межмуниципального характера бюджету муниципального района из бюджетов поселений на формирование и содержание муниципального архива,  включая хранение архивных фондов поселений</t>
  </si>
  <si>
    <t>3</t>
  </si>
  <si>
    <t>Расходы по переданным полномочиям на формирование и содержание муниципального архива, включая хранение архивных фондов поселений в рамках непрограммного направления "Межбюджетные трансферты"</t>
  </si>
  <si>
    <t>8501</t>
  </si>
  <si>
    <t>бюджетных ассигнований бюджета муниципального образования Крапивенское  Щекинского  района на 2014 год по разделам,  подразделам, целевым статьям  (муниципальным программам и непрограммным направлениям деятельности), группам видов расходов  классификации расходов</t>
  </si>
  <si>
    <t>Муниципальная программа «Обеспечение качественным жильем и услугами ЖКХ граждан муниципального образования Крапивенское Щекинского района»</t>
  </si>
  <si>
    <t>Подпрограмма «Проведение инвентаризации и постановка на учет бесхозяйного имущества на территории муниципального образования Крапивенское Щекинского района на 2014-2016 годы» муниципальной программы «Обеспечение качественным жильем и услугами ЖКХ граждан муниципального образования Крапивенское Щекинского района»</t>
  </si>
  <si>
    <t>6</t>
  </si>
  <si>
    <t>Признание прав и регулирование отношений по муниципальной собственности в рамках подпрограммы «Проведение инвентаризации и постановка на учет бесхозяйного имущества на территории муниципального образования Крапивенское Щекинского района на 2014-2016 годы» муниципальной программы «Обеспечение качественным жильем и услугами ЖКХ граждан муниципального образования Крапивенское Щекинского района»</t>
  </si>
  <si>
    <t>2907</t>
  </si>
  <si>
    <t xml:space="preserve">Муниципальная программа «Обеспечение информационной системы  муниципального образования Крапивенское Щекинского района на 2014-2016 годы» </t>
  </si>
  <si>
    <t xml:space="preserve">Подпрограмма " Обеспечение информационными технологиями органы местного самоуправления и муниципальные учреждения муниципального образования Крапивенское" муниципальной программы «Обеспечение информационной системы  муниципального образования Крапивенское Щекинского района на 2014-2016 годы» </t>
  </si>
  <si>
    <t>2905</t>
  </si>
  <si>
    <t xml:space="preserve">Приобретение, техническое и информационное обслуживание  компьютерной техники, комплектующих и программного обеспечения в рамках подпрограммы  " Обеспечение информационными технологиями органы местного самоуправления и муниципальные учреждения муниципального образования Крапивенское" муниципальной программы «Обеспечение информационной системы  муниципального образования Крапивенское Щекинского района на 2014-2016 годы» </t>
  </si>
  <si>
    <t>2938</t>
  </si>
  <si>
    <t xml:space="preserve">Расходы на обеспечение доступа  к сети Интернет в рамках подпрограммы  " Обеспечение информационными технологиями органы местного самоуправления и муниципальные учреждения муниципального образования Крапивенское" муниципальной программы «Обеспечение информационной системы  муниципального образования Крапивенское Щекинского района на 2014-2016 годы»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</si>
</sst>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%"/>
    <numFmt numFmtId="171" formatCode="_-* #,##0.0_р_._-;\-* #,##0.0_р_._-;_-* &quot;-&quot;_р_._-;_-@_-"/>
    <numFmt numFmtId="172" formatCode="#,##0.0_р_.;[Red]\-#,##0.0_р_."/>
    <numFmt numFmtId="173" formatCode="#,##0.0_ ;[Red]\-#,##0.0\ "/>
    <numFmt numFmtId="174" formatCode="00"/>
    <numFmt numFmtId="175" formatCode="000\ 00\ 00"/>
    <numFmt numFmtId="176" formatCode="000"/>
    <numFmt numFmtId="177" formatCode="_-* #,##0.0_р_._-;\-* #,##0.0_р_._-;_-* &quot;-&quot;?_р_._-;_-@_-"/>
    <numFmt numFmtId="178" formatCode="_-* #,##0.0_р_._-;\-* #,##0.0_р_._-;_-* \-??_р_._-;_-@_-"/>
    <numFmt numFmtId="179" formatCode="0000"/>
    <numFmt numFmtId="180" formatCode="#,##0;[Red]\-#,##0"/>
  </numFmts>
  <fonts count="71">
    <font>
      <sz val="10"/>
      <name val="Arial"/>
      <family val="3"/>
    </font>
    <font>
      <sz val="10"/>
      <name val="Arial Cyr"/>
      <family val="0"/>
    </font>
    <font>
      <u val="single"/>
      <sz val="10"/>
      <color indexed="12"/>
      <name val="Arial"/>
      <family val="3"/>
    </font>
    <font>
      <u val="single"/>
      <sz val="10"/>
      <color indexed="20"/>
      <name val="Arial"/>
      <family val="3"/>
    </font>
    <font>
      <b/>
      <sz val="12"/>
      <name val="Times New Roman"/>
      <family val="1"/>
    </font>
    <font>
      <sz val="8"/>
      <name val="Arial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3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Arial"/>
      <family val="3"/>
    </font>
    <font>
      <b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name val="Times New Roman"/>
      <family val="1"/>
    </font>
    <font>
      <sz val="9"/>
      <name val="Times New Roman Cyr"/>
      <family val="0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0"/>
    </font>
    <font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10"/>
      <name val="Times New Roman Cyr"/>
      <family val="1"/>
    </font>
    <font>
      <b/>
      <sz val="9"/>
      <name val="Times New Roman Cyr"/>
      <family val="1"/>
    </font>
    <font>
      <sz val="9"/>
      <name val="Arial"/>
      <family val="3"/>
    </font>
    <font>
      <i/>
      <sz val="10"/>
      <color indexed="8"/>
      <name val="Arial"/>
      <family val="2"/>
    </font>
    <font>
      <sz val="12"/>
      <name val="Arial"/>
      <family val="3"/>
    </font>
    <font>
      <sz val="11"/>
      <color indexed="8"/>
      <name val="Arial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1" applyNumberFormat="0" applyAlignment="0" applyProtection="0"/>
    <xf numFmtId="0" fontId="57" fillId="26" borderId="2" applyNumberFormat="0" applyAlignment="0" applyProtection="0"/>
    <xf numFmtId="0" fontId="58" fillId="26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7" borderId="7" applyNumberFormat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0" fillId="31" borderId="0" applyNumberFormat="0" applyBorder="0" applyAlignment="0" applyProtection="0"/>
  </cellStyleXfs>
  <cellXfs count="200">
    <xf numFmtId="0" fontId="0" fillId="0" borderId="0" xfId="0" applyAlignment="1">
      <alignment/>
    </xf>
    <xf numFmtId="1" fontId="6" fillId="0" borderId="10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/>
    </xf>
    <xf numFmtId="49" fontId="12" fillId="0" borderId="10" xfId="0" applyNumberFormat="1" applyFont="1" applyBorder="1" applyAlignment="1">
      <alignment/>
    </xf>
    <xf numFmtId="169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0" fontId="14" fillId="0" borderId="10" xfId="0" applyFont="1" applyFill="1" applyBorder="1" applyAlignment="1" applyProtection="1">
      <alignment vertical="center" wrapText="1"/>
      <protection locked="0"/>
    </xf>
    <xf numFmtId="49" fontId="12" fillId="0" borderId="0" xfId="0" applyNumberFormat="1" applyFont="1" applyAlignment="1">
      <alignment/>
    </xf>
    <xf numFmtId="169" fontId="12" fillId="0" borderId="0" xfId="0" applyNumberFormat="1" applyFont="1" applyAlignment="1">
      <alignment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49" fontId="17" fillId="32" borderId="10" xfId="0" applyNumberFormat="1" applyFont="1" applyFill="1" applyBorder="1" applyAlignment="1">
      <alignment horizontal="center"/>
    </xf>
    <xf numFmtId="0" fontId="11" fillId="32" borderId="10" xfId="0" applyFont="1" applyFill="1" applyBorder="1" applyAlignment="1">
      <alignment horizontal="left" wrapText="1"/>
    </xf>
    <xf numFmtId="169" fontId="11" fillId="32" borderId="10" xfId="65" applyNumberFormat="1" applyFont="1" applyFill="1" applyBorder="1" applyAlignment="1">
      <alignment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vertical="center" wrapText="1"/>
      <protection locked="0"/>
    </xf>
    <xf numFmtId="169" fontId="14" fillId="0" borderId="10" xfId="0" applyNumberFormat="1" applyFont="1" applyFill="1" applyBorder="1" applyAlignment="1" applyProtection="1">
      <alignment vertical="center" wrapText="1"/>
      <protection locked="0"/>
    </xf>
    <xf numFmtId="49" fontId="9" fillId="32" borderId="10" xfId="0" applyNumberFormat="1" applyFont="1" applyFill="1" applyBorder="1" applyAlignment="1">
      <alignment horizontal="center"/>
    </xf>
    <xf numFmtId="0" fontId="9" fillId="32" borderId="10" xfId="0" applyFont="1" applyFill="1" applyBorder="1" applyAlignment="1">
      <alignment horizontal="left" wrapText="1"/>
    </xf>
    <xf numFmtId="169" fontId="9" fillId="32" borderId="10" xfId="65" applyNumberFormat="1" applyFont="1" applyFill="1" applyBorder="1" applyAlignment="1">
      <alignment/>
    </xf>
    <xf numFmtId="0" fontId="15" fillId="32" borderId="10" xfId="0" applyFont="1" applyFill="1" applyBorder="1" applyAlignment="1">
      <alignment horizontal="left" wrapText="1"/>
    </xf>
    <xf numFmtId="169" fontId="15" fillId="32" borderId="10" xfId="65" applyNumberFormat="1" applyFont="1" applyFill="1" applyBorder="1" applyAlignment="1">
      <alignment/>
    </xf>
    <xf numFmtId="0" fontId="11" fillId="0" borderId="10" xfId="0" applyFont="1" applyFill="1" applyBorder="1" applyAlignment="1" applyProtection="1">
      <alignment vertical="center" wrapText="1"/>
      <protection locked="0"/>
    </xf>
    <xf numFmtId="0" fontId="10" fillId="0" borderId="10" xfId="0" applyFont="1" applyFill="1" applyBorder="1" applyAlignment="1" applyProtection="1">
      <alignment vertical="center" wrapText="1"/>
      <protection locked="0"/>
    </xf>
    <xf numFmtId="169" fontId="10" fillId="0" borderId="10" xfId="0" applyNumberFormat="1" applyFont="1" applyFill="1" applyBorder="1" applyAlignment="1" applyProtection="1">
      <alignment vertical="center" wrapText="1"/>
      <protection locked="0"/>
    </xf>
    <xf numFmtId="0" fontId="0" fillId="0" borderId="10" xfId="0" applyFill="1" applyBorder="1" applyAlignment="1">
      <alignment/>
    </xf>
    <xf numFmtId="0" fontId="19" fillId="0" borderId="10" xfId="0" applyFont="1" applyFill="1" applyBorder="1" applyAlignment="1">
      <alignment wrapText="1"/>
    </xf>
    <xf numFmtId="169" fontId="22" fillId="0" borderId="0" xfId="0" applyNumberFormat="1" applyFont="1" applyFill="1" applyBorder="1" applyAlignment="1">
      <alignment horizontal="center" vertical="center" wrapText="1"/>
    </xf>
    <xf numFmtId="169" fontId="22" fillId="0" borderId="1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24" fillId="0" borderId="14" xfId="56" applyFont="1" applyFill="1" applyBorder="1" applyAlignment="1">
      <alignment horizontal="left" vertical="center" textRotation="90" wrapText="1"/>
      <protection/>
    </xf>
    <xf numFmtId="0" fontId="24" fillId="0" borderId="13" xfId="56" applyFont="1" applyFill="1" applyBorder="1" applyAlignment="1">
      <alignment horizontal="left" vertical="center" textRotation="90" wrapText="1"/>
      <protection/>
    </xf>
    <xf numFmtId="0" fontId="24" fillId="0" borderId="15" xfId="56" applyFont="1" applyFill="1" applyBorder="1" applyAlignment="1">
      <alignment horizontal="left" vertical="center" textRotation="90" wrapText="1"/>
      <protection/>
    </xf>
    <xf numFmtId="1" fontId="25" fillId="0" borderId="10" xfId="0" applyNumberFormat="1" applyFont="1" applyFill="1" applyBorder="1" applyAlignment="1">
      <alignment horizontal="center" vertical="center" wrapText="1"/>
    </xf>
    <xf numFmtId="49" fontId="26" fillId="0" borderId="10" xfId="56" applyNumberFormat="1" applyFont="1" applyFill="1" applyBorder="1" applyAlignment="1">
      <alignment horizontal="center" vertical="center" wrapText="1"/>
      <protection/>
    </xf>
    <xf numFmtId="49" fontId="26" fillId="0" borderId="15" xfId="56" applyNumberFormat="1" applyFont="1" applyFill="1" applyBorder="1" applyAlignment="1">
      <alignment horizontal="center" vertical="center" wrapText="1"/>
      <protection/>
    </xf>
    <xf numFmtId="49" fontId="24" fillId="0" borderId="15" xfId="56" applyNumberFormat="1" applyFont="1" applyFill="1" applyBorder="1" applyAlignment="1">
      <alignment horizontal="left" vertical="center" wrapText="1"/>
      <protection/>
    </xf>
    <xf numFmtId="49" fontId="24" fillId="0" borderId="16" xfId="56" applyNumberFormat="1" applyFont="1" applyFill="1" applyBorder="1" applyAlignment="1">
      <alignment horizontal="left" vertical="center" wrapText="1"/>
      <protection/>
    </xf>
    <xf numFmtId="49" fontId="24" fillId="0" borderId="17" xfId="56" applyNumberFormat="1" applyFont="1" applyFill="1" applyBorder="1" applyAlignment="1">
      <alignment horizontal="left" vertical="center" wrapText="1"/>
      <protection/>
    </xf>
    <xf numFmtId="1" fontId="7" fillId="0" borderId="15" xfId="0" applyNumberFormat="1" applyFont="1" applyFill="1" applyBorder="1" applyAlignment="1">
      <alignment horizontal="right" vertical="center" wrapText="1"/>
    </xf>
    <xf numFmtId="169" fontId="7" fillId="0" borderId="10" xfId="0" applyNumberFormat="1" applyFont="1" applyBorder="1" applyAlignment="1">
      <alignment/>
    </xf>
    <xf numFmtId="1" fontId="7" fillId="0" borderId="10" xfId="0" applyNumberFormat="1" applyFont="1" applyFill="1" applyBorder="1" applyAlignment="1">
      <alignment horizontal="left" vertical="center" wrapText="1"/>
    </xf>
    <xf numFmtId="1" fontId="26" fillId="0" borderId="10" xfId="0" applyNumberFormat="1" applyFont="1" applyFill="1" applyBorder="1" applyAlignment="1">
      <alignment horizontal="center" wrapText="1"/>
    </xf>
    <xf numFmtId="1" fontId="26" fillId="0" borderId="15" xfId="0" applyNumberFormat="1" applyFont="1" applyFill="1" applyBorder="1" applyAlignment="1">
      <alignment horizontal="center" wrapText="1"/>
    </xf>
    <xf numFmtId="1" fontId="7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Border="1" applyAlignment="1">
      <alignment/>
    </xf>
    <xf numFmtId="2" fontId="7" fillId="33" borderId="10" xfId="54" applyNumberFormat="1" applyFont="1" applyFill="1" applyBorder="1" applyAlignment="1" applyProtection="1">
      <alignment horizontal="left" wrapText="1"/>
      <protection hidden="1"/>
    </xf>
    <xf numFmtId="49" fontId="26" fillId="33" borderId="10" xfId="0" applyNumberFormat="1" applyFont="1" applyFill="1" applyBorder="1" applyAlignment="1">
      <alignment horizontal="center" wrapText="1"/>
    </xf>
    <xf numFmtId="49" fontId="26" fillId="33" borderId="15" xfId="0" applyNumberFormat="1" applyFont="1" applyFill="1" applyBorder="1" applyAlignment="1">
      <alignment horizontal="center" wrapText="1"/>
    </xf>
    <xf numFmtId="49" fontId="27" fillId="33" borderId="15" xfId="56" applyNumberFormat="1" applyFont="1" applyFill="1" applyBorder="1" applyAlignment="1">
      <alignment horizontal="center" wrapText="1"/>
      <protection/>
    </xf>
    <xf numFmtId="49" fontId="27" fillId="33" borderId="16" xfId="56" applyNumberFormat="1" applyFont="1" applyFill="1" applyBorder="1" applyAlignment="1">
      <alignment horizontal="center" wrapText="1"/>
      <protection/>
    </xf>
    <xf numFmtId="49" fontId="27" fillId="33" borderId="17" xfId="56" applyNumberFormat="1" applyFont="1" applyFill="1" applyBorder="1" applyAlignment="1">
      <alignment horizontal="center" wrapText="1"/>
      <protection/>
    </xf>
    <xf numFmtId="1" fontId="6" fillId="33" borderId="10" xfId="0" applyNumberFormat="1" applyFont="1" applyFill="1" applyBorder="1" applyAlignment="1">
      <alignment horizontal="right" vertical="center" wrapText="1"/>
    </xf>
    <xf numFmtId="0" fontId="0" fillId="33" borderId="10" xfId="0" applyFill="1" applyBorder="1" applyAlignment="1">
      <alignment/>
    </xf>
    <xf numFmtId="2" fontId="7" fillId="0" borderId="10" xfId="54" applyNumberFormat="1" applyFont="1" applyFill="1" applyBorder="1" applyAlignment="1" applyProtection="1">
      <alignment horizontal="left" wrapText="1"/>
      <protection hidden="1"/>
    </xf>
    <xf numFmtId="49" fontId="19" fillId="0" borderId="10" xfId="0" applyNumberFormat="1" applyFont="1" applyFill="1" applyBorder="1" applyAlignment="1">
      <alignment horizontal="center" wrapText="1"/>
    </xf>
    <xf numFmtId="49" fontId="19" fillId="0" borderId="15" xfId="0" applyNumberFormat="1" applyFont="1" applyFill="1" applyBorder="1" applyAlignment="1">
      <alignment horizontal="center" wrapText="1"/>
    </xf>
    <xf numFmtId="49" fontId="24" fillId="0" borderId="15" xfId="56" applyNumberFormat="1" applyFont="1" applyFill="1" applyBorder="1" applyAlignment="1">
      <alignment horizontal="center" wrapText="1"/>
      <protection/>
    </xf>
    <xf numFmtId="49" fontId="24" fillId="0" borderId="16" xfId="56" applyNumberFormat="1" applyFont="1" applyFill="1" applyBorder="1" applyAlignment="1">
      <alignment horizontal="center" wrapText="1"/>
      <protection/>
    </xf>
    <xf numFmtId="49" fontId="24" fillId="0" borderId="17" xfId="56" applyNumberFormat="1" applyFont="1" applyFill="1" applyBorder="1" applyAlignment="1">
      <alignment horizontal="center" wrapText="1"/>
      <protection/>
    </xf>
    <xf numFmtId="1" fontId="6" fillId="0" borderId="10" xfId="0" applyNumberFormat="1" applyFont="1" applyFill="1" applyBorder="1" applyAlignment="1">
      <alignment horizontal="right" vertical="center" wrapText="1"/>
    </xf>
    <xf numFmtId="0" fontId="6" fillId="0" borderId="10" xfId="54" applyNumberFormat="1" applyFont="1" applyFill="1" applyBorder="1" applyAlignment="1" applyProtection="1">
      <alignment horizontal="left" wrapText="1"/>
      <protection hidden="1"/>
    </xf>
    <xf numFmtId="1" fontId="6" fillId="0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2" fontId="6" fillId="0" borderId="10" xfId="54" applyNumberFormat="1" applyFont="1" applyFill="1" applyBorder="1" applyAlignment="1" applyProtection="1">
      <alignment horizontal="left" wrapText="1"/>
      <protection hidden="1"/>
    </xf>
    <xf numFmtId="49" fontId="28" fillId="0" borderId="15" xfId="0" applyNumberFormat="1" applyFont="1" applyFill="1" applyBorder="1" applyAlignment="1">
      <alignment horizontal="center" wrapText="1"/>
    </xf>
    <xf numFmtId="169" fontId="27" fillId="0" borderId="10" xfId="56" applyNumberFormat="1" applyFont="1" applyFill="1" applyBorder="1" applyAlignment="1">
      <alignment horizontal="right"/>
      <protection/>
    </xf>
    <xf numFmtId="0" fontId="7" fillId="34" borderId="10" xfId="0" applyFont="1" applyFill="1" applyBorder="1" applyAlignment="1">
      <alignment wrapText="1"/>
    </xf>
    <xf numFmtId="49" fontId="26" fillId="34" borderId="10" xfId="0" applyNumberFormat="1" applyFont="1" applyFill="1" applyBorder="1" applyAlignment="1">
      <alignment horizontal="center" wrapText="1"/>
    </xf>
    <xf numFmtId="49" fontId="26" fillId="34" borderId="15" xfId="0" applyNumberFormat="1" applyFont="1" applyFill="1" applyBorder="1" applyAlignment="1">
      <alignment horizontal="center" wrapText="1"/>
    </xf>
    <xf numFmtId="49" fontId="27" fillId="34" borderId="15" xfId="56" applyNumberFormat="1" applyFont="1" applyFill="1" applyBorder="1" applyAlignment="1">
      <alignment horizontal="center" wrapText="1"/>
      <protection/>
    </xf>
    <xf numFmtId="49" fontId="27" fillId="34" borderId="16" xfId="56" applyNumberFormat="1" applyFont="1" applyFill="1" applyBorder="1" applyAlignment="1">
      <alignment horizontal="center" wrapText="1"/>
      <protection/>
    </xf>
    <xf numFmtId="49" fontId="27" fillId="34" borderId="17" xfId="56" applyNumberFormat="1" applyFont="1" applyFill="1" applyBorder="1" applyAlignment="1">
      <alignment horizontal="center" wrapText="1"/>
      <protection/>
    </xf>
    <xf numFmtId="49" fontId="27" fillId="34" borderId="16" xfId="56" applyNumberFormat="1" applyFont="1" applyFill="1" applyBorder="1" applyAlignment="1">
      <alignment horizontal="left" vertical="center" wrapText="1"/>
      <protection/>
    </xf>
    <xf numFmtId="169" fontId="27" fillId="34" borderId="10" xfId="56" applyNumberFormat="1" applyFont="1" applyFill="1" applyBorder="1" applyAlignment="1">
      <alignment horizontal="right"/>
      <protection/>
    </xf>
    <xf numFmtId="0" fontId="7" fillId="0" borderId="10" xfId="0" applyFont="1" applyBorder="1" applyAlignment="1">
      <alignment wrapText="1"/>
    </xf>
    <xf numFmtId="49" fontId="26" fillId="0" borderId="10" xfId="0" applyNumberFormat="1" applyFont="1" applyFill="1" applyBorder="1" applyAlignment="1">
      <alignment horizontal="center" wrapText="1"/>
    </xf>
    <xf numFmtId="49" fontId="26" fillId="0" borderId="15" xfId="0" applyNumberFormat="1" applyFont="1" applyFill="1" applyBorder="1" applyAlignment="1">
      <alignment horizontal="center" wrapText="1"/>
    </xf>
    <xf numFmtId="49" fontId="27" fillId="0" borderId="15" xfId="56" applyNumberFormat="1" applyFont="1" applyFill="1" applyBorder="1" applyAlignment="1">
      <alignment horizontal="center" wrapText="1"/>
      <protection/>
    </xf>
    <xf numFmtId="49" fontId="27" fillId="0" borderId="16" xfId="56" applyNumberFormat="1" applyFont="1" applyFill="1" applyBorder="1" applyAlignment="1">
      <alignment horizontal="center" wrapText="1"/>
      <protection/>
    </xf>
    <xf numFmtId="49" fontId="27" fillId="0" borderId="17" xfId="56" applyNumberFormat="1" applyFont="1" applyFill="1" applyBorder="1" applyAlignment="1">
      <alignment horizontal="center" vertical="center" wrapText="1"/>
      <protection/>
    </xf>
    <xf numFmtId="49" fontId="27" fillId="0" borderId="16" xfId="56" applyNumberFormat="1" applyFont="1" applyFill="1" applyBorder="1" applyAlignment="1">
      <alignment horizontal="left" vertical="center" wrapText="1"/>
      <protection/>
    </xf>
    <xf numFmtId="2" fontId="6" fillId="0" borderId="10" xfId="54" applyNumberFormat="1" applyFont="1" applyFill="1" applyBorder="1" applyAlignment="1" applyProtection="1">
      <alignment horizontal="left" vertical="center" wrapText="1"/>
      <protection hidden="1"/>
    </xf>
    <xf numFmtId="49" fontId="24" fillId="0" borderId="16" xfId="56" applyNumberFormat="1" applyFont="1" applyFill="1" applyBorder="1" applyAlignment="1">
      <alignment horizontal="left" wrapText="1"/>
      <protection/>
    </xf>
    <xf numFmtId="169" fontId="24" fillId="0" borderId="10" xfId="56" applyNumberFormat="1" applyFont="1" applyFill="1" applyBorder="1" applyAlignment="1">
      <alignment horizontal="right"/>
      <protection/>
    </xf>
    <xf numFmtId="0" fontId="19" fillId="0" borderId="10" xfId="0" applyNumberFormat="1" applyFont="1" applyBorder="1" applyAlignment="1">
      <alignment wrapText="1"/>
    </xf>
    <xf numFmtId="1" fontId="19" fillId="0" borderId="10" xfId="0" applyNumberFormat="1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right" vertical="center" wrapText="1"/>
    </xf>
    <xf numFmtId="49" fontId="29" fillId="0" borderId="15" xfId="0" applyNumberFormat="1" applyFont="1" applyFill="1" applyBorder="1" applyAlignment="1">
      <alignment horizontal="right" vertical="center" wrapText="1"/>
    </xf>
    <xf numFmtId="169" fontId="7" fillId="0" borderId="10" xfId="0" applyNumberFormat="1" applyFont="1" applyFill="1" applyBorder="1" applyAlignment="1">
      <alignment horizontal="right" vertical="center" wrapText="1"/>
    </xf>
    <xf numFmtId="169" fontId="6" fillId="0" borderId="10" xfId="0" applyNumberFormat="1" applyFont="1" applyFill="1" applyBorder="1" applyAlignment="1">
      <alignment horizontal="right" vertical="center" wrapText="1"/>
    </xf>
    <xf numFmtId="0" fontId="6" fillId="0" borderId="10" xfId="0" applyNumberFormat="1" applyFont="1" applyBorder="1" applyAlignment="1">
      <alignment wrapText="1"/>
    </xf>
    <xf numFmtId="0" fontId="30" fillId="0" borderId="10" xfId="0" applyFont="1" applyBorder="1" applyAlignment="1">
      <alignment horizontal="center" wrapText="1"/>
    </xf>
    <xf numFmtId="1" fontId="19" fillId="0" borderId="10" xfId="0" applyNumberFormat="1" applyFont="1" applyFill="1" applyBorder="1" applyAlignment="1">
      <alignment horizontal="center" wrapText="1"/>
    </xf>
    <xf numFmtId="1" fontId="19" fillId="0" borderId="15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6" fillId="0" borderId="10" xfId="54" applyNumberFormat="1" applyFont="1" applyFill="1" applyBorder="1" applyAlignment="1" applyProtection="1">
      <alignment wrapText="1"/>
      <protection hidden="1"/>
    </xf>
    <xf numFmtId="49" fontId="19" fillId="0" borderId="15" xfId="64" applyNumberFormat="1" applyFont="1" applyFill="1" applyBorder="1" applyAlignment="1" applyProtection="1">
      <alignment horizontal="center"/>
      <protection/>
    </xf>
    <xf numFmtId="49" fontId="19" fillId="0" borderId="16" xfId="64" applyNumberFormat="1" applyFont="1" applyFill="1" applyBorder="1" applyAlignment="1" applyProtection="1">
      <alignment horizontal="center"/>
      <protection/>
    </xf>
    <xf numFmtId="49" fontId="20" fillId="0" borderId="17" xfId="0" applyNumberFormat="1" applyFont="1" applyFill="1" applyBorder="1" applyAlignment="1">
      <alignment horizontal="center" wrapText="1"/>
    </xf>
    <xf numFmtId="0" fontId="25" fillId="0" borderId="10" xfId="0" applyFont="1" applyFill="1" applyBorder="1" applyAlignment="1">
      <alignment wrapText="1"/>
    </xf>
    <xf numFmtId="49" fontId="26" fillId="0" borderId="15" xfId="64" applyNumberFormat="1" applyFont="1" applyFill="1" applyBorder="1" applyAlignment="1" applyProtection="1">
      <alignment horizontal="center"/>
      <protection/>
    </xf>
    <xf numFmtId="49" fontId="26" fillId="0" borderId="16" xfId="64" applyNumberFormat="1" applyFont="1" applyFill="1" applyBorder="1" applyAlignment="1" applyProtection="1">
      <alignment horizontal="center"/>
      <protection/>
    </xf>
    <xf numFmtId="49" fontId="31" fillId="0" borderId="17" xfId="0" applyNumberFormat="1" applyFont="1" applyFill="1" applyBorder="1" applyAlignment="1">
      <alignment horizontal="center" wrapText="1"/>
    </xf>
    <xf numFmtId="169" fontId="6" fillId="0" borderId="10" xfId="0" applyNumberFormat="1" applyFont="1" applyBorder="1" applyAlignment="1">
      <alignment/>
    </xf>
    <xf numFmtId="0" fontId="31" fillId="0" borderId="10" xfId="55" applyFont="1" applyFill="1" applyBorder="1" applyAlignment="1">
      <alignment horizontal="center" wrapText="1"/>
      <protection/>
    </xf>
    <xf numFmtId="168" fontId="6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wrapText="1"/>
    </xf>
    <xf numFmtId="179" fontId="26" fillId="0" borderId="10" xfId="54" applyNumberFormat="1" applyFont="1" applyFill="1" applyBorder="1" applyAlignment="1" applyProtection="1">
      <alignment horizontal="center" wrapText="1"/>
      <protection hidden="1"/>
    </xf>
    <xf numFmtId="49" fontId="27" fillId="0" borderId="10" xfId="0" applyNumberFormat="1" applyFont="1" applyFill="1" applyBorder="1" applyAlignment="1">
      <alignment horizontal="center"/>
    </xf>
    <xf numFmtId="168" fontId="7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justify" vertical="center"/>
    </xf>
    <xf numFmtId="169" fontId="16" fillId="0" borderId="0" xfId="0" applyNumberFormat="1" applyFont="1" applyAlignment="1">
      <alignment/>
    </xf>
    <xf numFmtId="0" fontId="31" fillId="0" borderId="10" xfId="0" applyFont="1" applyFill="1" applyBorder="1" applyAlignment="1">
      <alignment horizontal="center" wrapText="1"/>
    </xf>
    <xf numFmtId="0" fontId="8" fillId="0" borderId="15" xfId="0" applyFont="1" applyBorder="1" applyAlignment="1">
      <alignment/>
    </xf>
    <xf numFmtId="0" fontId="6" fillId="0" borderId="10" xfId="0" applyFont="1" applyBorder="1" applyAlignment="1">
      <alignment horizontal="justify" vertical="center" wrapText="1"/>
    </xf>
    <xf numFmtId="1" fontId="26" fillId="0" borderId="10" xfId="0" applyNumberFormat="1" applyFont="1" applyFill="1" applyBorder="1" applyAlignment="1">
      <alignment horizontal="left" wrapText="1"/>
    </xf>
    <xf numFmtId="49" fontId="27" fillId="0" borderId="17" xfId="56" applyNumberFormat="1" applyFont="1" applyFill="1" applyBorder="1" applyAlignment="1">
      <alignment horizontal="center" wrapText="1"/>
      <protection/>
    </xf>
    <xf numFmtId="49" fontId="24" fillId="0" borderId="10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right" vertical="center" wrapText="1"/>
    </xf>
    <xf numFmtId="0" fontId="32" fillId="0" borderId="15" xfId="0" applyFont="1" applyFill="1" applyBorder="1" applyAlignment="1">
      <alignment/>
    </xf>
    <xf numFmtId="0" fontId="30" fillId="0" borderId="10" xfId="0" applyFont="1" applyFill="1" applyBorder="1" applyAlignment="1">
      <alignment horizontal="left" wrapText="1"/>
    </xf>
    <xf numFmtId="49" fontId="30" fillId="0" borderId="10" xfId="0" applyNumberFormat="1" applyFont="1" applyFill="1" applyBorder="1" applyAlignment="1">
      <alignment horizontal="center"/>
    </xf>
    <xf numFmtId="49" fontId="6" fillId="0" borderId="15" xfId="56" applyNumberFormat="1" applyFont="1" applyFill="1" applyBorder="1" applyAlignment="1">
      <alignment horizontal="center" wrapText="1"/>
      <protection/>
    </xf>
    <xf numFmtId="49" fontId="6" fillId="0" borderId="16" xfId="56" applyNumberFormat="1" applyFont="1" applyFill="1" applyBorder="1" applyAlignment="1">
      <alignment horizontal="center" wrapText="1"/>
      <protection/>
    </xf>
    <xf numFmtId="49" fontId="6" fillId="0" borderId="17" xfId="56" applyNumberFormat="1" applyFont="1" applyFill="1" applyBorder="1" applyAlignment="1">
      <alignment horizontal="center" wrapText="1"/>
      <protection/>
    </xf>
    <xf numFmtId="49" fontId="31" fillId="0" borderId="10" xfId="0" applyNumberFormat="1" applyFont="1" applyFill="1" applyBorder="1" applyAlignment="1">
      <alignment horizontal="center"/>
    </xf>
    <xf numFmtId="168" fontId="7" fillId="0" borderId="10" xfId="0" applyNumberFormat="1" applyFont="1" applyFill="1" applyBorder="1" applyAlignment="1">
      <alignment horizontal="right" wrapText="1"/>
    </xf>
    <xf numFmtId="49" fontId="20" fillId="0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left" wrapText="1"/>
    </xf>
    <xf numFmtId="1" fontId="7" fillId="0" borderId="10" xfId="0" applyNumberFormat="1" applyFont="1" applyFill="1" applyBorder="1" applyAlignment="1">
      <alignment horizontal="center" vertical="center" wrapText="1"/>
    </xf>
    <xf numFmtId="2" fontId="19" fillId="0" borderId="10" xfId="54" applyNumberFormat="1" applyFont="1" applyFill="1" applyBorder="1" applyAlignment="1" applyProtection="1">
      <alignment horizontal="left" wrapText="1"/>
      <protection hidden="1"/>
    </xf>
    <xf numFmtId="168" fontId="6" fillId="0" borderId="10" xfId="0" applyNumberFormat="1" applyFont="1" applyFill="1" applyBorder="1" applyAlignment="1">
      <alignment horizontal="right" wrapText="1"/>
    </xf>
    <xf numFmtId="1" fontId="26" fillId="0" borderId="10" xfId="56" applyNumberFormat="1" applyFont="1" applyFill="1" applyBorder="1" applyAlignment="1">
      <alignment horizontal="center" vertical="center" wrapText="1"/>
      <protection/>
    </xf>
    <xf numFmtId="49" fontId="20" fillId="0" borderId="10" xfId="0" applyNumberFormat="1" applyFont="1" applyFill="1" applyBorder="1" applyAlignment="1">
      <alignment horizontal="center"/>
    </xf>
    <xf numFmtId="2" fontId="19" fillId="0" borderId="15" xfId="54" applyNumberFormat="1" applyFont="1" applyFill="1" applyBorder="1" applyAlignment="1" applyProtection="1">
      <alignment horizontal="center"/>
      <protection hidden="1"/>
    </xf>
    <xf numFmtId="2" fontId="19" fillId="0" borderId="16" xfId="54" applyNumberFormat="1" applyFont="1" applyFill="1" applyBorder="1" applyAlignment="1" applyProtection="1">
      <alignment horizontal="center"/>
      <protection hidden="1"/>
    </xf>
    <xf numFmtId="49" fontId="19" fillId="0" borderId="17" xfId="0" applyNumberFormat="1" applyFont="1" applyFill="1" applyBorder="1" applyAlignment="1">
      <alignment horizontal="center"/>
    </xf>
    <xf numFmtId="169" fontId="6" fillId="0" borderId="10" xfId="0" applyNumberFormat="1" applyFont="1" applyFill="1" applyBorder="1" applyAlignment="1">
      <alignment/>
    </xf>
    <xf numFmtId="180" fontId="19" fillId="0" borderId="10" xfId="64" applyNumberFormat="1" applyFont="1" applyFill="1" applyBorder="1" applyAlignment="1" applyProtection="1">
      <alignment horizontal="left" wrapText="1"/>
      <protection/>
    </xf>
    <xf numFmtId="49" fontId="19" fillId="0" borderId="10" xfId="0" applyNumberFormat="1" applyFont="1" applyFill="1" applyBorder="1" applyAlignment="1">
      <alignment horizontal="center"/>
    </xf>
    <xf numFmtId="49" fontId="20" fillId="0" borderId="17" xfId="0" applyNumberFormat="1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wrapText="1"/>
    </xf>
    <xf numFmtId="49" fontId="26" fillId="0" borderId="16" xfId="56" applyNumberFormat="1" applyFont="1" applyFill="1" applyBorder="1" applyAlignment="1">
      <alignment horizontal="left" vertical="center" wrapText="1"/>
      <protection/>
    </xf>
    <xf numFmtId="169" fontId="26" fillId="0" borderId="10" xfId="56" applyNumberFormat="1" applyFont="1" applyFill="1" applyBorder="1" applyAlignment="1">
      <alignment horizontal="right"/>
      <protection/>
    </xf>
    <xf numFmtId="49" fontId="24" fillId="0" borderId="10" xfId="56" applyNumberFormat="1" applyFont="1" applyFill="1" applyBorder="1" applyAlignment="1">
      <alignment horizontal="left" vertical="center" wrapText="1"/>
      <protection/>
    </xf>
    <xf numFmtId="49" fontId="0" fillId="0" borderId="10" xfId="0" applyNumberFormat="1" applyBorder="1" applyAlignment="1">
      <alignment/>
    </xf>
    <xf numFmtId="168" fontId="12" fillId="0" borderId="10" xfId="0" applyNumberFormat="1" applyFont="1" applyBorder="1" applyAlignment="1">
      <alignment/>
    </xf>
    <xf numFmtId="1" fontId="4" fillId="10" borderId="13" xfId="0" applyNumberFormat="1" applyFont="1" applyFill="1" applyBorder="1" applyAlignment="1">
      <alignment horizontal="center" vertical="center" wrapText="1"/>
    </xf>
    <xf numFmtId="1" fontId="7" fillId="10" borderId="13" xfId="0" applyNumberFormat="1" applyFont="1" applyFill="1" applyBorder="1" applyAlignment="1">
      <alignment horizontal="center" vertical="center" wrapText="1"/>
    </xf>
    <xf numFmtId="0" fontId="24" fillId="10" borderId="18" xfId="56" applyFont="1" applyFill="1" applyBorder="1" applyAlignment="1">
      <alignment horizontal="left" vertical="center" textRotation="90" wrapText="1"/>
      <protection/>
    </xf>
    <xf numFmtId="0" fontId="24" fillId="10" borderId="15" xfId="56" applyFont="1" applyFill="1" applyBorder="1" applyAlignment="1">
      <alignment horizontal="center" vertical="center" wrapText="1"/>
      <protection/>
    </xf>
    <xf numFmtId="0" fontId="24" fillId="10" borderId="16" xfId="56" applyFont="1" applyFill="1" applyBorder="1" applyAlignment="1">
      <alignment horizontal="center" vertical="center" wrapText="1"/>
      <protection/>
    </xf>
    <xf numFmtId="0" fontId="24" fillId="10" borderId="17" xfId="56" applyFont="1" applyFill="1" applyBorder="1" applyAlignment="1">
      <alignment horizontal="center" vertical="center" wrapText="1"/>
      <protection/>
    </xf>
    <xf numFmtId="0" fontId="24" fillId="10" borderId="15" xfId="56" applyFont="1" applyFill="1" applyBorder="1" applyAlignment="1">
      <alignment horizontal="left" vertical="center" textRotation="90" wrapText="1"/>
      <protection/>
    </xf>
    <xf numFmtId="171" fontId="7" fillId="10" borderId="10" xfId="65" applyNumberFormat="1" applyFont="1" applyFill="1" applyBorder="1" applyAlignment="1">
      <alignment horizontal="center" vertical="center" wrapText="1"/>
    </xf>
    <xf numFmtId="1" fontId="25" fillId="10" borderId="10" xfId="0" applyNumberFormat="1" applyFont="1" applyFill="1" applyBorder="1" applyAlignment="1">
      <alignment horizontal="center" vertical="center" wrapText="1"/>
    </xf>
    <xf numFmtId="168" fontId="8" fillId="10" borderId="0" xfId="0" applyNumberFormat="1" applyFont="1" applyFill="1" applyAlignment="1">
      <alignment/>
    </xf>
    <xf numFmtId="1" fontId="7" fillId="33" borderId="10" xfId="54" applyNumberFormat="1" applyFont="1" applyFill="1" applyBorder="1" applyAlignment="1" applyProtection="1">
      <alignment horizontal="center" wrapText="1"/>
      <protection hidden="1"/>
    </xf>
    <xf numFmtId="1" fontId="6" fillId="0" borderId="10" xfId="54" applyNumberFormat="1" applyFont="1" applyFill="1" applyBorder="1" applyAlignment="1" applyProtection="1">
      <alignment horizontal="center" wrapText="1"/>
      <protection hidden="1"/>
    </xf>
    <xf numFmtId="0" fontId="33" fillId="0" borderId="0" xfId="0" applyFont="1" applyAlignment="1">
      <alignment/>
    </xf>
    <xf numFmtId="0" fontId="35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0" fontId="9" fillId="0" borderId="0" xfId="0" applyFont="1" applyAlignment="1">
      <alignment horizontal="right" wrapText="1"/>
    </xf>
    <xf numFmtId="169" fontId="16" fillId="0" borderId="19" xfId="0" applyNumberFormat="1" applyFont="1" applyBorder="1" applyAlignment="1">
      <alignment/>
    </xf>
    <xf numFmtId="169" fontId="16" fillId="0" borderId="10" xfId="0" applyNumberFormat="1" applyFont="1" applyBorder="1" applyAlignment="1">
      <alignment/>
    </xf>
    <xf numFmtId="169" fontId="27" fillId="32" borderId="10" xfId="56" applyNumberFormat="1" applyFont="1" applyFill="1" applyBorder="1" applyAlignment="1">
      <alignment horizontal="right"/>
      <protection/>
    </xf>
    <xf numFmtId="1" fontId="25" fillId="0" borderId="10" xfId="0" applyNumberFormat="1" applyFont="1" applyFill="1" applyBorder="1" applyAlignment="1">
      <alignment horizontal="left" vertical="center" wrapText="1"/>
    </xf>
    <xf numFmtId="179" fontId="25" fillId="0" borderId="10" xfId="54" applyNumberFormat="1" applyFont="1" applyFill="1" applyBorder="1" applyAlignment="1" applyProtection="1">
      <alignment horizontal="left" wrapText="1"/>
      <protection hidden="1"/>
    </xf>
    <xf numFmtId="0" fontId="25" fillId="0" borderId="10" xfId="0" applyFont="1" applyFill="1" applyBorder="1" applyAlignment="1">
      <alignment horizontal="left" wrapText="1"/>
    </xf>
    <xf numFmtId="169" fontId="22" fillId="0" borderId="0" xfId="0" applyNumberFormat="1" applyFont="1" applyFill="1" applyBorder="1" applyAlignment="1">
      <alignment horizontal="center" vertical="center" wrapText="1"/>
    </xf>
    <xf numFmtId="169" fontId="23" fillId="0" borderId="11" xfId="0" applyNumberFormat="1" applyFont="1" applyFill="1" applyBorder="1" applyAlignment="1">
      <alignment horizontal="center" vertical="center" wrapText="1"/>
    </xf>
    <xf numFmtId="0" fontId="24" fillId="0" borderId="15" xfId="56" applyFont="1" applyFill="1" applyBorder="1" applyAlignment="1">
      <alignment horizontal="center" vertical="center" wrapText="1"/>
      <protection/>
    </xf>
    <xf numFmtId="0" fontId="24" fillId="0" borderId="16" xfId="53" applyFont="1" applyFill="1" applyBorder="1" applyAlignment="1">
      <alignment horizontal="center" vertical="center" wrapText="1"/>
      <protection/>
    </xf>
    <xf numFmtId="0" fontId="24" fillId="0" borderId="17" xfId="53" applyFont="1" applyFill="1" applyBorder="1" applyAlignment="1">
      <alignment horizontal="center" vertical="center" wrapText="1"/>
      <protection/>
    </xf>
    <xf numFmtId="171" fontId="7" fillId="0" borderId="10" xfId="65" applyNumberFormat="1" applyFont="1" applyFill="1" applyBorder="1" applyAlignment="1">
      <alignment horizontal="center" vertical="center" wrapText="1"/>
    </xf>
    <xf numFmtId="0" fontId="24" fillId="0" borderId="10" xfId="56" applyFont="1" applyFill="1" applyBorder="1" applyAlignment="1">
      <alignment horizontal="center" vertical="center" wrapText="1"/>
      <protection/>
    </xf>
    <xf numFmtId="49" fontId="9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12" fillId="0" borderId="0" xfId="0" applyFont="1" applyAlignment="1">
      <alignment horizontal="right" wrapText="1"/>
    </xf>
    <xf numFmtId="49" fontId="1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21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right" wrapText="1"/>
    </xf>
    <xf numFmtId="0" fontId="14" fillId="0" borderId="0" xfId="0" applyFont="1" applyAlignment="1">
      <alignment horizontal="right"/>
    </xf>
    <xf numFmtId="0" fontId="34" fillId="0" borderId="0" xfId="0" applyFont="1" applyAlignment="1">
      <alignment horizontal="right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right" wrapText="1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left" wrapText="1"/>
    </xf>
    <xf numFmtId="0" fontId="18" fillId="0" borderId="0" xfId="0" applyFont="1" applyFill="1" applyBorder="1" applyAlignment="1" applyProtection="1">
      <alignment horizontal="center" vertical="center" wrapText="1"/>
      <protection locked="0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Обычный_Прил7" xfId="55"/>
    <cellStyle name="Обычный_сентябрь приложения к решению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229"/>
  <sheetViews>
    <sheetView zoomScalePageLayoutView="0" workbookViewId="0" topLeftCell="A1">
      <selection activeCell="J87" sqref="J87"/>
    </sheetView>
  </sheetViews>
  <sheetFormatPr defaultColWidth="9.140625" defaultRowHeight="12.75"/>
  <cols>
    <col min="1" max="1" width="77.421875" style="7" customWidth="1"/>
    <col min="2" max="2" width="5.140625" style="9" customWidth="1"/>
    <col min="3" max="3" width="5.8515625" style="9" customWidth="1"/>
    <col min="4" max="4" width="5.00390625" style="9" customWidth="1"/>
    <col min="5" max="5" width="4.7109375" style="9" customWidth="1"/>
    <col min="6" max="6" width="6.7109375" style="7" customWidth="1"/>
    <col min="7" max="7" width="5.57421875" style="7" customWidth="1"/>
    <col min="8" max="16384" width="9.140625" style="7" customWidth="1"/>
  </cols>
  <sheetData>
    <row r="1" spans="2:8" ht="12.75">
      <c r="B1" s="184" t="s">
        <v>146</v>
      </c>
      <c r="C1" s="185"/>
      <c r="D1" s="185"/>
      <c r="E1" s="185"/>
      <c r="F1" s="185"/>
      <c r="G1" s="185"/>
      <c r="H1" s="185"/>
    </row>
    <row r="2" spans="1:8" ht="44.25" customHeight="1">
      <c r="A2" s="183" t="s">
        <v>38</v>
      </c>
      <c r="B2" s="182"/>
      <c r="C2" s="182"/>
      <c r="D2" s="182"/>
      <c r="E2" s="182"/>
      <c r="F2" s="182"/>
      <c r="G2" s="182"/>
      <c r="H2" s="182"/>
    </row>
    <row r="3" spans="2:8" ht="20.25" customHeight="1">
      <c r="B3" s="181" t="s">
        <v>42</v>
      </c>
      <c r="C3" s="182"/>
      <c r="D3" s="182"/>
      <c r="E3" s="182"/>
      <c r="F3" s="182"/>
      <c r="G3" s="182"/>
      <c r="H3" s="182"/>
    </row>
    <row r="4" spans="4:8" ht="12.75">
      <c r="D4" s="183" t="s">
        <v>157</v>
      </c>
      <c r="E4" s="183"/>
      <c r="F4" s="183"/>
      <c r="G4" s="186"/>
      <c r="H4" s="186"/>
    </row>
    <row r="5" spans="1:8" ht="23.25" customHeight="1">
      <c r="A5" s="188" t="s">
        <v>161</v>
      </c>
      <c r="B5" s="185"/>
      <c r="C5" s="185"/>
      <c r="D5" s="185"/>
      <c r="E5" s="185"/>
      <c r="F5" s="185"/>
      <c r="G5" s="185"/>
      <c r="H5" s="185"/>
    </row>
    <row r="6" spans="1:8" ht="17.25" customHeight="1">
      <c r="A6" s="188" t="s">
        <v>1</v>
      </c>
      <c r="B6" s="185"/>
      <c r="C6" s="185"/>
      <c r="D6" s="185"/>
      <c r="E6" s="185"/>
      <c r="F6" s="185"/>
      <c r="G6" s="185"/>
      <c r="H6" s="185"/>
    </row>
    <row r="7" spans="2:8" ht="17.25" customHeight="1">
      <c r="B7" s="181" t="s">
        <v>162</v>
      </c>
      <c r="C7" s="182"/>
      <c r="D7" s="182"/>
      <c r="E7" s="182"/>
      <c r="F7" s="182"/>
      <c r="G7" s="182"/>
      <c r="H7" s="182"/>
    </row>
    <row r="9" spans="1:8" ht="20.25">
      <c r="A9" s="187" t="s">
        <v>148</v>
      </c>
      <c r="B9" s="187"/>
      <c r="C9" s="187"/>
      <c r="D9" s="187"/>
      <c r="E9" s="187"/>
      <c r="F9" s="187"/>
      <c r="G9" s="187"/>
      <c r="H9" s="187"/>
    </row>
    <row r="10" spans="1:8" ht="47.25" customHeight="1">
      <c r="A10" s="174" t="s">
        <v>263</v>
      </c>
      <c r="B10" s="174"/>
      <c r="C10" s="174"/>
      <c r="D10" s="174"/>
      <c r="E10" s="174"/>
      <c r="F10" s="174"/>
      <c r="G10" s="174"/>
      <c r="H10" s="174"/>
    </row>
    <row r="11" spans="1:8" ht="15.75">
      <c r="A11" s="28"/>
      <c r="B11" s="29"/>
      <c r="C11" s="29"/>
      <c r="D11" s="28"/>
      <c r="E11" s="28"/>
      <c r="F11" s="28"/>
      <c r="G11" s="175" t="s">
        <v>159</v>
      </c>
      <c r="H11" s="175"/>
    </row>
    <row r="12" spans="1:8" ht="12.75">
      <c r="A12" s="30" t="s">
        <v>149</v>
      </c>
      <c r="B12" s="176" t="s">
        <v>210</v>
      </c>
      <c r="C12" s="177"/>
      <c r="D12" s="177"/>
      <c r="E12" s="177"/>
      <c r="F12" s="177"/>
      <c r="G12" s="178"/>
      <c r="H12" s="179" t="s">
        <v>204</v>
      </c>
    </row>
    <row r="13" spans="1:8" ht="48" customHeight="1">
      <c r="A13" s="31"/>
      <c r="B13" s="32" t="s">
        <v>152</v>
      </c>
      <c r="C13" s="33" t="s">
        <v>151</v>
      </c>
      <c r="D13" s="180" t="s">
        <v>150</v>
      </c>
      <c r="E13" s="180"/>
      <c r="F13" s="180"/>
      <c r="G13" s="34" t="s">
        <v>153</v>
      </c>
      <c r="H13" s="179"/>
    </row>
    <row r="14" spans="1:8" ht="14.25">
      <c r="A14" s="35" t="s">
        <v>129</v>
      </c>
      <c r="B14" s="36" t="s">
        <v>130</v>
      </c>
      <c r="C14" s="37" t="s">
        <v>127</v>
      </c>
      <c r="D14" s="38"/>
      <c r="E14" s="39"/>
      <c r="F14" s="40" t="s">
        <v>128</v>
      </c>
      <c r="G14" s="41" t="s">
        <v>126</v>
      </c>
      <c r="H14" s="42">
        <f>H15+H20+H38+H45+H50+H55</f>
        <v>4492.8</v>
      </c>
    </row>
    <row r="15" spans="1:8" ht="25.5">
      <c r="A15" s="43" t="s">
        <v>132</v>
      </c>
      <c r="B15" s="44" t="s">
        <v>130</v>
      </c>
      <c r="C15" s="45" t="s">
        <v>133</v>
      </c>
      <c r="D15" s="38"/>
      <c r="E15" s="39"/>
      <c r="F15" s="40" t="s">
        <v>128</v>
      </c>
      <c r="G15" s="46" t="s">
        <v>126</v>
      </c>
      <c r="H15" s="47">
        <f>H16</f>
        <v>681.5</v>
      </c>
    </row>
    <row r="16" spans="1:8" ht="12.75">
      <c r="A16" s="48" t="s">
        <v>211</v>
      </c>
      <c r="B16" s="49" t="s">
        <v>130</v>
      </c>
      <c r="C16" s="50" t="s">
        <v>133</v>
      </c>
      <c r="D16" s="51" t="s">
        <v>212</v>
      </c>
      <c r="E16" s="52" t="s">
        <v>213</v>
      </c>
      <c r="F16" s="53" t="s">
        <v>214</v>
      </c>
      <c r="G16" s="54"/>
      <c r="H16" s="55">
        <f>H17</f>
        <v>681.5</v>
      </c>
    </row>
    <row r="17" spans="1:8" ht="12.75">
      <c r="A17" s="56" t="s">
        <v>120</v>
      </c>
      <c r="B17" s="57" t="s">
        <v>130</v>
      </c>
      <c r="C17" s="58" t="s">
        <v>133</v>
      </c>
      <c r="D17" s="59" t="s">
        <v>215</v>
      </c>
      <c r="E17" s="60" t="s">
        <v>216</v>
      </c>
      <c r="F17" s="61" t="s">
        <v>214</v>
      </c>
      <c r="G17" s="62"/>
      <c r="H17" s="26">
        <f>H18</f>
        <v>681.5</v>
      </c>
    </row>
    <row r="18" spans="1:8" ht="38.25">
      <c r="A18" s="63" t="s">
        <v>217</v>
      </c>
      <c r="B18" s="57" t="s">
        <v>130</v>
      </c>
      <c r="C18" s="58" t="s">
        <v>133</v>
      </c>
      <c r="D18" s="59" t="s">
        <v>215</v>
      </c>
      <c r="E18" s="60" t="s">
        <v>216</v>
      </c>
      <c r="F18" s="61" t="s">
        <v>218</v>
      </c>
      <c r="G18" s="64"/>
      <c r="H18" s="65">
        <f>H19</f>
        <v>681.5</v>
      </c>
    </row>
    <row r="19" spans="1:8" ht="38.25">
      <c r="A19" s="66" t="s">
        <v>219</v>
      </c>
      <c r="B19" s="57" t="s">
        <v>130</v>
      </c>
      <c r="C19" s="58" t="s">
        <v>133</v>
      </c>
      <c r="D19" s="59" t="s">
        <v>215</v>
      </c>
      <c r="E19" s="60" t="s">
        <v>216</v>
      </c>
      <c r="F19" s="61" t="s">
        <v>218</v>
      </c>
      <c r="G19" s="67">
        <v>100</v>
      </c>
      <c r="H19" s="65">
        <v>681.5</v>
      </c>
    </row>
    <row r="20" spans="1:8" ht="24">
      <c r="A20" s="44" t="s">
        <v>134</v>
      </c>
      <c r="B20" s="44" t="s">
        <v>130</v>
      </c>
      <c r="C20" s="45" t="s">
        <v>135</v>
      </c>
      <c r="D20" s="38"/>
      <c r="E20" s="39"/>
      <c r="F20" s="40"/>
      <c r="G20" s="39" t="s">
        <v>126</v>
      </c>
      <c r="H20" s="68">
        <f>H21+H28</f>
        <v>2999</v>
      </c>
    </row>
    <row r="21" spans="1:8" ht="12.75">
      <c r="A21" s="69" t="s">
        <v>220</v>
      </c>
      <c r="B21" s="70" t="s">
        <v>130</v>
      </c>
      <c r="C21" s="71" t="s">
        <v>135</v>
      </c>
      <c r="D21" s="72" t="s">
        <v>221</v>
      </c>
      <c r="E21" s="73" t="s">
        <v>213</v>
      </c>
      <c r="F21" s="74" t="s">
        <v>214</v>
      </c>
      <c r="G21" s="75"/>
      <c r="H21" s="76">
        <f>H22</f>
        <v>2975.8</v>
      </c>
    </row>
    <row r="22" spans="1:8" ht="12.75">
      <c r="A22" s="77" t="s">
        <v>222</v>
      </c>
      <c r="B22" s="78" t="s">
        <v>130</v>
      </c>
      <c r="C22" s="79" t="s">
        <v>135</v>
      </c>
      <c r="D22" s="80" t="s">
        <v>221</v>
      </c>
      <c r="E22" s="81" t="s">
        <v>216</v>
      </c>
      <c r="F22" s="82" t="s">
        <v>214</v>
      </c>
      <c r="G22" s="83"/>
      <c r="H22" s="68">
        <f>H23+H25</f>
        <v>2975.8</v>
      </c>
    </row>
    <row r="23" spans="1:8" ht="38.25">
      <c r="A23" s="63" t="s">
        <v>223</v>
      </c>
      <c r="B23" s="57" t="s">
        <v>130</v>
      </c>
      <c r="C23" s="58" t="s">
        <v>135</v>
      </c>
      <c r="D23" s="59" t="s">
        <v>221</v>
      </c>
      <c r="E23" s="60" t="s">
        <v>216</v>
      </c>
      <c r="F23" s="61" t="s">
        <v>218</v>
      </c>
      <c r="G23" s="39"/>
      <c r="H23" s="68">
        <f>H24</f>
        <v>2742.5</v>
      </c>
    </row>
    <row r="24" spans="1:8" ht="38.25">
      <c r="A24" s="84" t="s">
        <v>219</v>
      </c>
      <c r="B24" s="57" t="s">
        <v>130</v>
      </c>
      <c r="C24" s="58" t="s">
        <v>135</v>
      </c>
      <c r="D24" s="59" t="s">
        <v>221</v>
      </c>
      <c r="E24" s="60" t="s">
        <v>216</v>
      </c>
      <c r="F24" s="61" t="s">
        <v>218</v>
      </c>
      <c r="G24" s="85" t="s">
        <v>224</v>
      </c>
      <c r="H24" s="86">
        <v>2742.5</v>
      </c>
    </row>
    <row r="25" spans="1:8" ht="38.25">
      <c r="A25" s="63" t="s">
        <v>225</v>
      </c>
      <c r="B25" s="57" t="s">
        <v>130</v>
      </c>
      <c r="C25" s="58" t="s">
        <v>135</v>
      </c>
      <c r="D25" s="59" t="s">
        <v>221</v>
      </c>
      <c r="E25" s="60" t="s">
        <v>216</v>
      </c>
      <c r="F25" s="61" t="s">
        <v>226</v>
      </c>
      <c r="G25" s="85"/>
      <c r="H25" s="86">
        <f>H26+H27</f>
        <v>233.3</v>
      </c>
    </row>
    <row r="26" spans="1:8" ht="12.75">
      <c r="A26" s="66" t="s">
        <v>227</v>
      </c>
      <c r="B26" s="57" t="s">
        <v>130</v>
      </c>
      <c r="C26" s="58" t="s">
        <v>135</v>
      </c>
      <c r="D26" s="59" t="s">
        <v>221</v>
      </c>
      <c r="E26" s="60" t="s">
        <v>216</v>
      </c>
      <c r="F26" s="61" t="s">
        <v>226</v>
      </c>
      <c r="G26" s="85" t="s">
        <v>228</v>
      </c>
      <c r="H26" s="86">
        <v>207.3</v>
      </c>
    </row>
    <row r="27" spans="1:8" ht="12.75">
      <c r="A27" s="66" t="s">
        <v>229</v>
      </c>
      <c r="B27" s="57" t="s">
        <v>130</v>
      </c>
      <c r="C27" s="58" t="s">
        <v>135</v>
      </c>
      <c r="D27" s="59" t="s">
        <v>221</v>
      </c>
      <c r="E27" s="60" t="s">
        <v>216</v>
      </c>
      <c r="F27" s="61" t="s">
        <v>226</v>
      </c>
      <c r="G27" s="39" t="s">
        <v>230</v>
      </c>
      <c r="H27" s="86">
        <v>26</v>
      </c>
    </row>
    <row r="28" spans="1:8" ht="12.75">
      <c r="A28" s="69" t="s">
        <v>231</v>
      </c>
      <c r="B28" s="70" t="s">
        <v>130</v>
      </c>
      <c r="C28" s="71" t="s">
        <v>135</v>
      </c>
      <c r="D28" s="72" t="s">
        <v>232</v>
      </c>
      <c r="E28" s="73" t="s">
        <v>213</v>
      </c>
      <c r="F28" s="74" t="s">
        <v>214</v>
      </c>
      <c r="G28" s="75"/>
      <c r="H28" s="76">
        <f>H29</f>
        <v>23.200000000000003</v>
      </c>
    </row>
    <row r="29" spans="1:8" ht="38.25">
      <c r="A29" s="77" t="s">
        <v>233</v>
      </c>
      <c r="B29" s="57" t="s">
        <v>130</v>
      </c>
      <c r="C29" s="58" t="s">
        <v>135</v>
      </c>
      <c r="D29" s="59" t="s">
        <v>232</v>
      </c>
      <c r="E29" s="60" t="s">
        <v>216</v>
      </c>
      <c r="F29" s="61" t="s">
        <v>214</v>
      </c>
      <c r="G29" s="41"/>
      <c r="H29" s="86">
        <f>H30+H32+H34+H36</f>
        <v>23.200000000000003</v>
      </c>
    </row>
    <row r="30" spans="1:8" ht="24">
      <c r="A30" s="87" t="s">
        <v>234</v>
      </c>
      <c r="B30" s="57" t="s">
        <v>130</v>
      </c>
      <c r="C30" s="58" t="s">
        <v>135</v>
      </c>
      <c r="D30" s="59" t="s">
        <v>232</v>
      </c>
      <c r="E30" s="60" t="s">
        <v>216</v>
      </c>
      <c r="F30" s="61" t="s">
        <v>235</v>
      </c>
      <c r="G30" s="85"/>
      <c r="H30" s="86">
        <f>H31</f>
        <v>6.7</v>
      </c>
    </row>
    <row r="31" spans="1:8" ht="12.75">
      <c r="A31" s="66" t="s">
        <v>231</v>
      </c>
      <c r="B31" s="57" t="s">
        <v>130</v>
      </c>
      <c r="C31" s="58" t="s">
        <v>135</v>
      </c>
      <c r="D31" s="59" t="s">
        <v>232</v>
      </c>
      <c r="E31" s="60" t="s">
        <v>216</v>
      </c>
      <c r="F31" s="61" t="s">
        <v>235</v>
      </c>
      <c r="G31" s="85">
        <v>500</v>
      </c>
      <c r="H31" s="86">
        <v>6.7</v>
      </c>
    </row>
    <row r="32" spans="1:8" ht="36">
      <c r="A32" s="87" t="s">
        <v>236</v>
      </c>
      <c r="B32" s="57" t="s">
        <v>130</v>
      </c>
      <c r="C32" s="58" t="s">
        <v>135</v>
      </c>
      <c r="D32" s="59" t="s">
        <v>232</v>
      </c>
      <c r="E32" s="60" t="s">
        <v>216</v>
      </c>
      <c r="F32" s="61" t="s">
        <v>237</v>
      </c>
      <c r="G32" s="85"/>
      <c r="H32" s="86">
        <f>H33</f>
        <v>1.9</v>
      </c>
    </row>
    <row r="33" spans="1:8" ht="12.75">
      <c r="A33" s="66" t="s">
        <v>231</v>
      </c>
      <c r="B33" s="57" t="s">
        <v>130</v>
      </c>
      <c r="C33" s="58" t="s">
        <v>135</v>
      </c>
      <c r="D33" s="59" t="s">
        <v>232</v>
      </c>
      <c r="E33" s="60" t="s">
        <v>216</v>
      </c>
      <c r="F33" s="61" t="s">
        <v>237</v>
      </c>
      <c r="G33" s="85" t="s">
        <v>238</v>
      </c>
      <c r="H33" s="86">
        <v>1.9</v>
      </c>
    </row>
    <row r="34" spans="1:8" ht="12.75">
      <c r="A34" s="88" t="s">
        <v>239</v>
      </c>
      <c r="B34" s="57" t="s">
        <v>130</v>
      </c>
      <c r="C34" s="58" t="s">
        <v>135</v>
      </c>
      <c r="D34" s="59" t="s">
        <v>232</v>
      </c>
      <c r="E34" s="60" t="s">
        <v>216</v>
      </c>
      <c r="F34" s="61" t="s">
        <v>240</v>
      </c>
      <c r="G34" s="85"/>
      <c r="H34" s="86">
        <f>H35</f>
        <v>9.5</v>
      </c>
    </row>
    <row r="35" spans="1:8" ht="12.75">
      <c r="A35" s="66" t="s">
        <v>231</v>
      </c>
      <c r="B35" s="57" t="s">
        <v>130</v>
      </c>
      <c r="C35" s="58" t="s">
        <v>135</v>
      </c>
      <c r="D35" s="59" t="s">
        <v>232</v>
      </c>
      <c r="E35" s="60" t="s">
        <v>216</v>
      </c>
      <c r="F35" s="61" t="s">
        <v>240</v>
      </c>
      <c r="G35" s="85" t="s">
        <v>238</v>
      </c>
      <c r="H35" s="86">
        <v>9.5</v>
      </c>
    </row>
    <row r="36" spans="1:8" ht="24">
      <c r="A36" s="88" t="s">
        <v>241</v>
      </c>
      <c r="B36" s="57" t="s">
        <v>130</v>
      </c>
      <c r="C36" s="58" t="s">
        <v>135</v>
      </c>
      <c r="D36" s="59" t="s">
        <v>232</v>
      </c>
      <c r="E36" s="60" t="s">
        <v>216</v>
      </c>
      <c r="F36" s="61" t="s">
        <v>242</v>
      </c>
      <c r="G36" s="41"/>
      <c r="H36" s="86">
        <f>H37</f>
        <v>5.1</v>
      </c>
    </row>
    <row r="37" spans="1:8" ht="12.75">
      <c r="A37" s="66" t="s">
        <v>231</v>
      </c>
      <c r="B37" s="57" t="s">
        <v>130</v>
      </c>
      <c r="C37" s="58" t="s">
        <v>135</v>
      </c>
      <c r="D37" s="59" t="s">
        <v>232</v>
      </c>
      <c r="E37" s="60" t="s">
        <v>216</v>
      </c>
      <c r="F37" s="61" t="s">
        <v>242</v>
      </c>
      <c r="G37" s="85">
        <v>500</v>
      </c>
      <c r="H37" s="86">
        <v>5.1</v>
      </c>
    </row>
    <row r="38" spans="1:8" ht="25.5">
      <c r="A38" s="43" t="s">
        <v>164</v>
      </c>
      <c r="B38" s="46" t="s">
        <v>130</v>
      </c>
      <c r="C38" s="89" t="s">
        <v>165</v>
      </c>
      <c r="D38" s="59"/>
      <c r="E38" s="60"/>
      <c r="F38" s="61"/>
      <c r="G38" s="90"/>
      <c r="H38" s="91">
        <f>H39</f>
        <v>87.9</v>
      </c>
    </row>
    <row r="39" spans="1:8" ht="12.75">
      <c r="A39" s="69" t="s">
        <v>231</v>
      </c>
      <c r="B39" s="70" t="s">
        <v>130</v>
      </c>
      <c r="C39" s="71" t="s">
        <v>165</v>
      </c>
      <c r="D39" s="72"/>
      <c r="E39" s="73"/>
      <c r="F39" s="74"/>
      <c r="G39" s="75"/>
      <c r="H39" s="76">
        <f>H40</f>
        <v>87.9</v>
      </c>
    </row>
    <row r="40" spans="1:8" ht="38.25">
      <c r="A40" s="77" t="s">
        <v>233</v>
      </c>
      <c r="B40" s="57" t="s">
        <v>130</v>
      </c>
      <c r="C40" s="58" t="s">
        <v>165</v>
      </c>
      <c r="D40" s="59" t="s">
        <v>232</v>
      </c>
      <c r="E40" s="60" t="s">
        <v>216</v>
      </c>
      <c r="F40" s="61" t="s">
        <v>214</v>
      </c>
      <c r="G40" s="90"/>
      <c r="H40" s="92">
        <f>H41+H43</f>
        <v>87.9</v>
      </c>
    </row>
    <row r="41" spans="1:8" ht="12.75">
      <c r="A41" s="93" t="s">
        <v>244</v>
      </c>
      <c r="B41" s="57" t="s">
        <v>130</v>
      </c>
      <c r="C41" s="58" t="s">
        <v>165</v>
      </c>
      <c r="D41" s="59" t="s">
        <v>232</v>
      </c>
      <c r="E41" s="60" t="s">
        <v>216</v>
      </c>
      <c r="F41" s="61" t="s">
        <v>245</v>
      </c>
      <c r="G41" s="90"/>
      <c r="H41" s="92">
        <f>H42</f>
        <v>59.8</v>
      </c>
    </row>
    <row r="42" spans="1:8" ht="12.75">
      <c r="A42" s="66" t="s">
        <v>231</v>
      </c>
      <c r="B42" s="57" t="s">
        <v>130</v>
      </c>
      <c r="C42" s="58" t="s">
        <v>165</v>
      </c>
      <c r="D42" s="59" t="s">
        <v>232</v>
      </c>
      <c r="E42" s="60" t="s">
        <v>216</v>
      </c>
      <c r="F42" s="61" t="s">
        <v>245</v>
      </c>
      <c r="G42" s="85" t="s">
        <v>238</v>
      </c>
      <c r="H42" s="92">
        <v>59.8</v>
      </c>
    </row>
    <row r="43" spans="1:8" ht="24">
      <c r="A43" s="87" t="s">
        <v>246</v>
      </c>
      <c r="B43" s="57" t="s">
        <v>130</v>
      </c>
      <c r="C43" s="58" t="s">
        <v>165</v>
      </c>
      <c r="D43" s="59" t="s">
        <v>232</v>
      </c>
      <c r="E43" s="60" t="s">
        <v>216</v>
      </c>
      <c r="F43" s="61" t="s">
        <v>247</v>
      </c>
      <c r="G43" s="85"/>
      <c r="H43" s="92">
        <f>H44</f>
        <v>28.1</v>
      </c>
    </row>
    <row r="44" spans="1:8" ht="12.75">
      <c r="A44" s="66" t="s">
        <v>231</v>
      </c>
      <c r="B44" s="57" t="s">
        <v>130</v>
      </c>
      <c r="C44" s="58" t="s">
        <v>165</v>
      </c>
      <c r="D44" s="59" t="s">
        <v>232</v>
      </c>
      <c r="E44" s="60" t="s">
        <v>216</v>
      </c>
      <c r="F44" s="61" t="s">
        <v>247</v>
      </c>
      <c r="G44" s="85" t="s">
        <v>238</v>
      </c>
      <c r="H44" s="92">
        <v>28.1</v>
      </c>
    </row>
    <row r="45" spans="1:8" ht="12.75">
      <c r="A45" s="94" t="s">
        <v>248</v>
      </c>
      <c r="B45" s="44" t="s">
        <v>130</v>
      </c>
      <c r="C45" s="45" t="s">
        <v>140</v>
      </c>
      <c r="D45" s="59"/>
      <c r="E45" s="60"/>
      <c r="F45" s="61"/>
      <c r="G45" s="85"/>
      <c r="H45" s="68">
        <f>H46</f>
        <v>253.5</v>
      </c>
    </row>
    <row r="46" spans="1:8" ht="12.75">
      <c r="A46" s="69" t="s">
        <v>249</v>
      </c>
      <c r="B46" s="70" t="s">
        <v>130</v>
      </c>
      <c r="C46" s="71" t="s">
        <v>140</v>
      </c>
      <c r="D46" s="72" t="s">
        <v>250</v>
      </c>
      <c r="E46" s="73" t="s">
        <v>213</v>
      </c>
      <c r="F46" s="74" t="s">
        <v>214</v>
      </c>
      <c r="G46" s="75"/>
      <c r="H46" s="76">
        <f>H47</f>
        <v>253.5</v>
      </c>
    </row>
    <row r="47" spans="1:8" ht="25.5">
      <c r="A47" s="84" t="s">
        <v>251</v>
      </c>
      <c r="B47" s="95" t="s">
        <v>130</v>
      </c>
      <c r="C47" s="96" t="s">
        <v>140</v>
      </c>
      <c r="D47" s="59" t="s">
        <v>250</v>
      </c>
      <c r="E47" s="60" t="s">
        <v>252</v>
      </c>
      <c r="F47" s="61" t="s">
        <v>214</v>
      </c>
      <c r="G47" s="85"/>
      <c r="H47" s="86">
        <f>H48</f>
        <v>253.5</v>
      </c>
    </row>
    <row r="48" spans="1:8" ht="38.25">
      <c r="A48" s="84" t="s">
        <v>253</v>
      </c>
      <c r="B48" s="95" t="s">
        <v>130</v>
      </c>
      <c r="C48" s="96" t="s">
        <v>140</v>
      </c>
      <c r="D48" s="59" t="s">
        <v>250</v>
      </c>
      <c r="E48" s="60" t="s">
        <v>252</v>
      </c>
      <c r="F48" s="61" t="s">
        <v>254</v>
      </c>
      <c r="G48" s="85"/>
      <c r="H48" s="86">
        <f>H49</f>
        <v>253.5</v>
      </c>
    </row>
    <row r="49" spans="1:8" ht="12.75">
      <c r="A49" s="66" t="s">
        <v>227</v>
      </c>
      <c r="B49" s="95" t="s">
        <v>130</v>
      </c>
      <c r="C49" s="96" t="s">
        <v>140</v>
      </c>
      <c r="D49" s="59" t="s">
        <v>250</v>
      </c>
      <c r="E49" s="60" t="s">
        <v>252</v>
      </c>
      <c r="F49" s="61" t="s">
        <v>254</v>
      </c>
      <c r="G49" s="85" t="s">
        <v>228</v>
      </c>
      <c r="H49" s="86">
        <v>253.5</v>
      </c>
    </row>
    <row r="50" spans="1:8" ht="12.75" hidden="1">
      <c r="A50" s="94" t="s">
        <v>121</v>
      </c>
      <c r="B50" s="44"/>
      <c r="C50" s="45"/>
      <c r="D50" s="59"/>
      <c r="E50" s="60"/>
      <c r="F50" s="61"/>
      <c r="G50" s="85"/>
      <c r="H50" s="68"/>
    </row>
    <row r="51" spans="1:8" ht="12.75" hidden="1">
      <c r="A51" s="69" t="s">
        <v>121</v>
      </c>
      <c r="B51" s="70"/>
      <c r="C51" s="71"/>
      <c r="D51" s="72"/>
      <c r="E51" s="73"/>
      <c r="F51" s="74"/>
      <c r="G51" s="75"/>
      <c r="H51" s="76"/>
    </row>
    <row r="52" spans="1:8" ht="12.75" hidden="1">
      <c r="A52" s="97" t="s">
        <v>122</v>
      </c>
      <c r="B52" s="57"/>
      <c r="C52" s="58"/>
      <c r="D52" s="59"/>
      <c r="E52" s="60"/>
      <c r="F52" s="61"/>
      <c r="G52" s="85"/>
      <c r="H52" s="86"/>
    </row>
    <row r="53" spans="1:8" ht="25.5" hidden="1">
      <c r="A53" s="98" t="s">
        <v>257</v>
      </c>
      <c r="B53" s="57"/>
      <c r="C53" s="58"/>
      <c r="D53" s="59"/>
      <c r="E53" s="60"/>
      <c r="F53" s="61"/>
      <c r="G53" s="85"/>
      <c r="H53" s="86"/>
    </row>
    <row r="54" spans="1:8" ht="12.75" hidden="1">
      <c r="A54" s="66" t="s">
        <v>229</v>
      </c>
      <c r="B54" s="57"/>
      <c r="C54" s="58"/>
      <c r="D54" s="59"/>
      <c r="E54" s="60"/>
      <c r="F54" s="61"/>
      <c r="G54" s="85"/>
      <c r="H54" s="86"/>
    </row>
    <row r="55" spans="1:8" ht="12.75">
      <c r="A55" s="94" t="s">
        <v>143</v>
      </c>
      <c r="B55" s="44" t="s">
        <v>130</v>
      </c>
      <c r="C55" s="45" t="s">
        <v>167</v>
      </c>
      <c r="D55" s="59"/>
      <c r="E55" s="60"/>
      <c r="F55" s="61"/>
      <c r="G55" s="85"/>
      <c r="H55" s="68">
        <f>H56+H60+H64</f>
        <v>470.9</v>
      </c>
    </row>
    <row r="56" spans="1:8" ht="12.75">
      <c r="A56" s="69" t="s">
        <v>231</v>
      </c>
      <c r="B56" s="70" t="s">
        <v>130</v>
      </c>
      <c r="C56" s="71" t="s">
        <v>167</v>
      </c>
      <c r="D56" s="72" t="s">
        <v>232</v>
      </c>
      <c r="E56" s="73" t="s">
        <v>213</v>
      </c>
      <c r="F56" s="74" t="s">
        <v>214</v>
      </c>
      <c r="G56" s="75"/>
      <c r="H56" s="76">
        <f>H57</f>
        <v>23.2</v>
      </c>
    </row>
    <row r="57" spans="1:8" ht="38.25">
      <c r="A57" s="97" t="s">
        <v>259</v>
      </c>
      <c r="B57" s="78" t="s">
        <v>130</v>
      </c>
      <c r="C57" s="79" t="s">
        <v>167</v>
      </c>
      <c r="D57" s="80" t="s">
        <v>232</v>
      </c>
      <c r="E57" s="81" t="s">
        <v>260</v>
      </c>
      <c r="F57" s="61" t="s">
        <v>214</v>
      </c>
      <c r="G57" s="85"/>
      <c r="H57" s="68">
        <f>H58</f>
        <v>23.2</v>
      </c>
    </row>
    <row r="58" spans="1:8" ht="36">
      <c r="A58" s="88" t="s">
        <v>261</v>
      </c>
      <c r="B58" s="57" t="s">
        <v>130</v>
      </c>
      <c r="C58" s="58" t="s">
        <v>167</v>
      </c>
      <c r="D58" s="59" t="s">
        <v>232</v>
      </c>
      <c r="E58" s="60" t="s">
        <v>260</v>
      </c>
      <c r="F58" s="61" t="s">
        <v>262</v>
      </c>
      <c r="G58" s="57"/>
      <c r="H58" s="86">
        <f>H59</f>
        <v>23.2</v>
      </c>
    </row>
    <row r="59" spans="1:8" ht="12.75">
      <c r="A59" s="66" t="s">
        <v>231</v>
      </c>
      <c r="B59" s="57" t="s">
        <v>130</v>
      </c>
      <c r="C59" s="58" t="s">
        <v>167</v>
      </c>
      <c r="D59" s="59" t="s">
        <v>232</v>
      </c>
      <c r="E59" s="60" t="s">
        <v>260</v>
      </c>
      <c r="F59" s="61" t="s">
        <v>262</v>
      </c>
      <c r="G59" s="57" t="s">
        <v>238</v>
      </c>
      <c r="H59" s="86">
        <v>23.2</v>
      </c>
    </row>
    <row r="60" spans="1:8" ht="25.5">
      <c r="A60" s="69" t="s">
        <v>264</v>
      </c>
      <c r="B60" s="70" t="s">
        <v>130</v>
      </c>
      <c r="C60" s="71">
        <v>13</v>
      </c>
      <c r="D60" s="72" t="s">
        <v>130</v>
      </c>
      <c r="E60" s="73" t="s">
        <v>213</v>
      </c>
      <c r="F60" s="74" t="s">
        <v>214</v>
      </c>
      <c r="G60" s="75"/>
      <c r="H60" s="76">
        <f>H61</f>
        <v>180</v>
      </c>
    </row>
    <row r="61" spans="1:8" ht="48">
      <c r="A61" s="88" t="s">
        <v>265</v>
      </c>
      <c r="B61" s="57" t="s">
        <v>130</v>
      </c>
      <c r="C61" s="58" t="s">
        <v>167</v>
      </c>
      <c r="D61" s="59" t="s">
        <v>130</v>
      </c>
      <c r="E61" s="60" t="s">
        <v>266</v>
      </c>
      <c r="F61" s="61" t="s">
        <v>214</v>
      </c>
      <c r="G61" s="57"/>
      <c r="H61" s="86">
        <f>H62</f>
        <v>180</v>
      </c>
    </row>
    <row r="62" spans="1:8" ht="60">
      <c r="A62" s="88" t="s">
        <v>267</v>
      </c>
      <c r="B62" s="57" t="s">
        <v>130</v>
      </c>
      <c r="C62" s="58" t="s">
        <v>167</v>
      </c>
      <c r="D62" s="59" t="s">
        <v>130</v>
      </c>
      <c r="E62" s="60" t="s">
        <v>266</v>
      </c>
      <c r="F62" s="61" t="s">
        <v>268</v>
      </c>
      <c r="G62" s="57"/>
      <c r="H62" s="86">
        <f>H63</f>
        <v>180</v>
      </c>
    </row>
    <row r="63" spans="1:8" ht="12.75">
      <c r="A63" s="66" t="s">
        <v>227</v>
      </c>
      <c r="B63" s="57" t="s">
        <v>130</v>
      </c>
      <c r="C63" s="58" t="s">
        <v>167</v>
      </c>
      <c r="D63" s="59" t="s">
        <v>130</v>
      </c>
      <c r="E63" s="60" t="s">
        <v>266</v>
      </c>
      <c r="F63" s="61" t="s">
        <v>268</v>
      </c>
      <c r="G63" s="57" t="s">
        <v>228</v>
      </c>
      <c r="H63" s="86">
        <v>180</v>
      </c>
    </row>
    <row r="64" spans="1:8" ht="36.75" customHeight="1">
      <c r="A64" s="69" t="s">
        <v>269</v>
      </c>
      <c r="B64" s="70" t="s">
        <v>130</v>
      </c>
      <c r="C64" s="71" t="s">
        <v>167</v>
      </c>
      <c r="D64" s="72" t="s">
        <v>131</v>
      </c>
      <c r="E64" s="73" t="s">
        <v>213</v>
      </c>
      <c r="F64" s="74" t="s">
        <v>214</v>
      </c>
      <c r="G64" s="75"/>
      <c r="H64" s="76">
        <f>H65</f>
        <v>267.7</v>
      </c>
    </row>
    <row r="65" spans="1:8" ht="48">
      <c r="A65" s="88" t="s">
        <v>270</v>
      </c>
      <c r="B65" s="57" t="s">
        <v>130</v>
      </c>
      <c r="C65" s="58" t="s">
        <v>167</v>
      </c>
      <c r="D65" s="59" t="s">
        <v>131</v>
      </c>
      <c r="E65" s="60" t="s">
        <v>252</v>
      </c>
      <c r="F65" s="61" t="s">
        <v>214</v>
      </c>
      <c r="G65" s="57"/>
      <c r="H65" s="86">
        <f>H66+H68+H70</f>
        <v>267.7</v>
      </c>
    </row>
    <row r="66" spans="1:8" ht="72">
      <c r="A66" s="88" t="s">
        <v>272</v>
      </c>
      <c r="B66" s="57" t="s">
        <v>130</v>
      </c>
      <c r="C66" s="58" t="s">
        <v>167</v>
      </c>
      <c r="D66" s="59" t="s">
        <v>131</v>
      </c>
      <c r="E66" s="60" t="s">
        <v>252</v>
      </c>
      <c r="F66" s="61" t="s">
        <v>271</v>
      </c>
      <c r="G66" s="57"/>
      <c r="H66" s="86">
        <f>H67</f>
        <v>140</v>
      </c>
    </row>
    <row r="67" spans="1:8" ht="12.75">
      <c r="A67" s="66" t="s">
        <v>227</v>
      </c>
      <c r="B67" s="57" t="s">
        <v>130</v>
      </c>
      <c r="C67" s="58" t="s">
        <v>167</v>
      </c>
      <c r="D67" s="59" t="s">
        <v>131</v>
      </c>
      <c r="E67" s="60" t="s">
        <v>252</v>
      </c>
      <c r="F67" s="61" t="s">
        <v>271</v>
      </c>
      <c r="G67" s="57" t="s">
        <v>228</v>
      </c>
      <c r="H67" s="86">
        <v>140</v>
      </c>
    </row>
    <row r="68" spans="1:8" ht="60">
      <c r="A68" s="88" t="s">
        <v>274</v>
      </c>
      <c r="B68" s="57" t="s">
        <v>130</v>
      </c>
      <c r="C68" s="58" t="s">
        <v>167</v>
      </c>
      <c r="D68" s="59" t="s">
        <v>131</v>
      </c>
      <c r="E68" s="60" t="s">
        <v>252</v>
      </c>
      <c r="F68" s="61" t="s">
        <v>273</v>
      </c>
      <c r="G68" s="57"/>
      <c r="H68" s="86">
        <f>H69</f>
        <v>80</v>
      </c>
    </row>
    <row r="69" spans="1:8" ht="12.75">
      <c r="A69" s="66" t="s">
        <v>227</v>
      </c>
      <c r="B69" s="57" t="s">
        <v>130</v>
      </c>
      <c r="C69" s="58" t="s">
        <v>167</v>
      </c>
      <c r="D69" s="59" t="s">
        <v>131</v>
      </c>
      <c r="E69" s="60" t="s">
        <v>252</v>
      </c>
      <c r="F69" s="61" t="s">
        <v>273</v>
      </c>
      <c r="G69" s="57" t="s">
        <v>228</v>
      </c>
      <c r="H69" s="86">
        <v>80</v>
      </c>
    </row>
    <row r="70" spans="1:8" ht="60">
      <c r="A70" s="88" t="s">
        <v>0</v>
      </c>
      <c r="B70" s="57" t="s">
        <v>130</v>
      </c>
      <c r="C70" s="58" t="s">
        <v>167</v>
      </c>
      <c r="D70" s="59" t="s">
        <v>131</v>
      </c>
      <c r="E70" s="60" t="s">
        <v>252</v>
      </c>
      <c r="F70" s="61" t="s">
        <v>2</v>
      </c>
      <c r="G70" s="57"/>
      <c r="H70" s="86">
        <f>H71</f>
        <v>47.7</v>
      </c>
    </row>
    <row r="71" spans="1:8" ht="12.75">
      <c r="A71" s="66" t="s">
        <v>227</v>
      </c>
      <c r="B71" s="57" t="s">
        <v>130</v>
      </c>
      <c r="C71" s="58" t="s">
        <v>167</v>
      </c>
      <c r="D71" s="59" t="s">
        <v>131</v>
      </c>
      <c r="E71" s="60" t="s">
        <v>252</v>
      </c>
      <c r="F71" s="61" t="s">
        <v>2</v>
      </c>
      <c r="G71" s="57" t="s">
        <v>228</v>
      </c>
      <c r="H71" s="86">
        <v>47.7</v>
      </c>
    </row>
    <row r="72" spans="1:8" ht="12.75">
      <c r="A72" s="107" t="s">
        <v>137</v>
      </c>
      <c r="B72" s="46" t="s">
        <v>133</v>
      </c>
      <c r="C72" s="46" t="s">
        <v>127</v>
      </c>
      <c r="D72" s="99"/>
      <c r="E72" s="100"/>
      <c r="F72" s="101" t="s">
        <v>128</v>
      </c>
      <c r="G72" s="41" t="s">
        <v>126</v>
      </c>
      <c r="H72" s="42">
        <f>H73</f>
        <v>154.5</v>
      </c>
    </row>
    <row r="73" spans="1:8" ht="14.25">
      <c r="A73" s="102" t="s">
        <v>123</v>
      </c>
      <c r="B73" s="46" t="s">
        <v>133</v>
      </c>
      <c r="C73" s="89" t="s">
        <v>131</v>
      </c>
      <c r="D73" s="103"/>
      <c r="E73" s="104"/>
      <c r="F73" s="105" t="s">
        <v>128</v>
      </c>
      <c r="G73" s="41" t="s">
        <v>126</v>
      </c>
      <c r="H73" s="42">
        <f>H74</f>
        <v>154.5</v>
      </c>
    </row>
    <row r="74" spans="1:8" ht="12.75">
      <c r="A74" s="69" t="s">
        <v>3</v>
      </c>
      <c r="B74" s="70" t="s">
        <v>133</v>
      </c>
      <c r="C74" s="71" t="s">
        <v>131</v>
      </c>
      <c r="D74" s="72" t="s">
        <v>205</v>
      </c>
      <c r="E74" s="73" t="s">
        <v>213</v>
      </c>
      <c r="F74" s="74" t="s">
        <v>214</v>
      </c>
      <c r="G74" s="75"/>
      <c r="H74" s="76">
        <f>H75</f>
        <v>154.5</v>
      </c>
    </row>
    <row r="75" spans="1:8" ht="12.75">
      <c r="A75" s="66" t="s">
        <v>4</v>
      </c>
      <c r="B75" s="57" t="s">
        <v>133</v>
      </c>
      <c r="C75" s="58" t="s">
        <v>131</v>
      </c>
      <c r="D75" s="99" t="s">
        <v>205</v>
      </c>
      <c r="E75" s="100" t="s">
        <v>5</v>
      </c>
      <c r="F75" s="101" t="s">
        <v>214</v>
      </c>
      <c r="G75" s="99"/>
      <c r="H75" s="106">
        <f>H76</f>
        <v>154.5</v>
      </c>
    </row>
    <row r="76" spans="1:8" ht="25.5">
      <c r="A76" s="66" t="s">
        <v>6</v>
      </c>
      <c r="B76" s="57" t="s">
        <v>133</v>
      </c>
      <c r="C76" s="58" t="s">
        <v>131</v>
      </c>
      <c r="D76" s="99" t="s">
        <v>205</v>
      </c>
      <c r="E76" s="100" t="s">
        <v>5</v>
      </c>
      <c r="F76" s="101" t="s">
        <v>7</v>
      </c>
      <c r="G76" s="99"/>
      <c r="H76" s="92">
        <f>H77+H78</f>
        <v>154.5</v>
      </c>
    </row>
    <row r="77" spans="1:8" ht="38.25">
      <c r="A77" s="66" t="s">
        <v>219</v>
      </c>
      <c r="B77" s="57" t="s">
        <v>133</v>
      </c>
      <c r="C77" s="58" t="s">
        <v>131</v>
      </c>
      <c r="D77" s="99" t="s">
        <v>205</v>
      </c>
      <c r="E77" s="100" t="s">
        <v>5</v>
      </c>
      <c r="F77" s="101" t="s">
        <v>7</v>
      </c>
      <c r="G77" s="99">
        <v>100</v>
      </c>
      <c r="H77" s="92">
        <v>134</v>
      </c>
    </row>
    <row r="78" spans="1:8" ht="12.75">
      <c r="A78" s="66" t="s">
        <v>227</v>
      </c>
      <c r="B78" s="57" t="s">
        <v>133</v>
      </c>
      <c r="C78" s="58" t="s">
        <v>131</v>
      </c>
      <c r="D78" s="99" t="s">
        <v>205</v>
      </c>
      <c r="E78" s="100" t="s">
        <v>5</v>
      </c>
      <c r="F78" s="101" t="s">
        <v>7</v>
      </c>
      <c r="G78" s="99" t="s">
        <v>228</v>
      </c>
      <c r="H78" s="92">
        <f>6.6+13.9</f>
        <v>20.5</v>
      </c>
    </row>
    <row r="79" spans="1:8" ht="18.75" customHeight="1">
      <c r="A79" s="107" t="s">
        <v>8</v>
      </c>
      <c r="B79" s="89" t="s">
        <v>131</v>
      </c>
      <c r="C79" s="46" t="s">
        <v>127</v>
      </c>
      <c r="D79" s="99"/>
      <c r="E79" s="100"/>
      <c r="F79" s="101" t="s">
        <v>128</v>
      </c>
      <c r="G79" s="26"/>
      <c r="H79" s="168">
        <f>H80+H90</f>
        <v>82.2</v>
      </c>
    </row>
    <row r="80" spans="1:8" ht="32.25" customHeight="1">
      <c r="A80" s="173" t="s">
        <v>160</v>
      </c>
      <c r="B80" s="46" t="s">
        <v>131</v>
      </c>
      <c r="C80" s="89" t="s">
        <v>156</v>
      </c>
      <c r="D80" s="99"/>
      <c r="E80" s="100"/>
      <c r="F80" s="101"/>
      <c r="G80" s="41"/>
      <c r="H80" s="169">
        <f>H81+H85</f>
        <v>33.5</v>
      </c>
    </row>
    <row r="81" spans="1:8" ht="18.75" customHeight="1">
      <c r="A81" s="69" t="s">
        <v>121</v>
      </c>
      <c r="B81" s="70" t="s">
        <v>131</v>
      </c>
      <c r="C81" s="71" t="s">
        <v>156</v>
      </c>
      <c r="D81" s="72" t="s">
        <v>256</v>
      </c>
      <c r="E81" s="73" t="s">
        <v>213</v>
      </c>
      <c r="F81" s="74" t="s">
        <v>214</v>
      </c>
      <c r="G81" s="75"/>
      <c r="H81" s="76">
        <f>H82</f>
        <v>10</v>
      </c>
    </row>
    <row r="82" spans="1:8" ht="18.75" customHeight="1">
      <c r="A82" s="97" t="s">
        <v>122</v>
      </c>
      <c r="B82" s="57" t="s">
        <v>131</v>
      </c>
      <c r="C82" s="58" t="s">
        <v>156</v>
      </c>
      <c r="D82" s="59" t="s">
        <v>256</v>
      </c>
      <c r="E82" s="60" t="s">
        <v>252</v>
      </c>
      <c r="F82" s="61" t="s">
        <v>214</v>
      </c>
      <c r="G82" s="85"/>
      <c r="H82" s="106">
        <f>H83</f>
        <v>10</v>
      </c>
    </row>
    <row r="83" spans="1:8" ht="27.75" customHeight="1">
      <c r="A83" s="98" t="s">
        <v>257</v>
      </c>
      <c r="B83" s="57" t="s">
        <v>131</v>
      </c>
      <c r="C83" s="58" t="s">
        <v>156</v>
      </c>
      <c r="D83" s="59" t="s">
        <v>256</v>
      </c>
      <c r="E83" s="60" t="s">
        <v>252</v>
      </c>
      <c r="F83" s="61" t="s">
        <v>258</v>
      </c>
      <c r="G83" s="85"/>
      <c r="H83" s="106">
        <f>H84</f>
        <v>10</v>
      </c>
    </row>
    <row r="84" spans="1:8" ht="18.75" customHeight="1">
      <c r="A84" s="1" t="s">
        <v>101</v>
      </c>
      <c r="B84" s="57" t="s">
        <v>131</v>
      </c>
      <c r="C84" s="58" t="s">
        <v>156</v>
      </c>
      <c r="D84" s="59" t="s">
        <v>256</v>
      </c>
      <c r="E84" s="60" t="s">
        <v>252</v>
      </c>
      <c r="F84" s="61" t="s">
        <v>258</v>
      </c>
      <c r="G84" s="85" t="s">
        <v>102</v>
      </c>
      <c r="H84" s="86">
        <v>10</v>
      </c>
    </row>
    <row r="85" spans="1:8" ht="0.75" customHeight="1">
      <c r="A85" s="102" t="s">
        <v>160</v>
      </c>
      <c r="B85" s="46" t="s">
        <v>131</v>
      </c>
      <c r="C85" s="89" t="s">
        <v>156</v>
      </c>
      <c r="D85" s="99"/>
      <c r="E85" s="100"/>
      <c r="F85" s="101"/>
      <c r="G85" s="41"/>
      <c r="H85" s="42">
        <f>H86</f>
        <v>23.5</v>
      </c>
    </row>
    <row r="86" spans="1:8" ht="12.75">
      <c r="A86" s="69" t="s">
        <v>231</v>
      </c>
      <c r="B86" s="70" t="s">
        <v>131</v>
      </c>
      <c r="C86" s="71" t="s">
        <v>156</v>
      </c>
      <c r="D86" s="72" t="s">
        <v>232</v>
      </c>
      <c r="E86" s="73" t="s">
        <v>213</v>
      </c>
      <c r="F86" s="74" t="s">
        <v>214</v>
      </c>
      <c r="G86" s="75"/>
      <c r="H86" s="76">
        <f>H87</f>
        <v>23.5</v>
      </c>
    </row>
    <row r="87" spans="1:8" ht="38.25">
      <c r="A87" s="77" t="s">
        <v>233</v>
      </c>
      <c r="B87" s="57" t="s">
        <v>131</v>
      </c>
      <c r="C87" s="58" t="s">
        <v>156</v>
      </c>
      <c r="D87" s="59" t="s">
        <v>232</v>
      </c>
      <c r="E87" s="60" t="s">
        <v>216</v>
      </c>
      <c r="F87" s="61" t="s">
        <v>214</v>
      </c>
      <c r="G87" s="85"/>
      <c r="H87" s="106">
        <f>H88</f>
        <v>23.5</v>
      </c>
    </row>
    <row r="88" spans="1:8" ht="38.25">
      <c r="A88" s="109" t="s">
        <v>9</v>
      </c>
      <c r="B88" s="57" t="s">
        <v>131</v>
      </c>
      <c r="C88" s="58" t="s">
        <v>156</v>
      </c>
      <c r="D88" s="59" t="s">
        <v>232</v>
      </c>
      <c r="E88" s="60" t="s">
        <v>216</v>
      </c>
      <c r="F88" s="61" t="s">
        <v>10</v>
      </c>
      <c r="G88" s="41"/>
      <c r="H88" s="106">
        <f>H89</f>
        <v>23.5</v>
      </c>
    </row>
    <row r="89" spans="1:8" ht="12.75">
      <c r="A89" s="66" t="s">
        <v>231</v>
      </c>
      <c r="B89" s="57" t="s">
        <v>131</v>
      </c>
      <c r="C89" s="58" t="s">
        <v>156</v>
      </c>
      <c r="D89" s="59" t="s">
        <v>232</v>
      </c>
      <c r="E89" s="60" t="s">
        <v>216</v>
      </c>
      <c r="F89" s="61" t="s">
        <v>10</v>
      </c>
      <c r="G89" s="60">
        <v>500</v>
      </c>
      <c r="H89" s="106">
        <v>23.5</v>
      </c>
    </row>
    <row r="90" spans="1:8" ht="14.25">
      <c r="A90" s="172" t="s">
        <v>11</v>
      </c>
      <c r="B90" s="111" t="s">
        <v>131</v>
      </c>
      <c r="C90" s="111" t="s">
        <v>154</v>
      </c>
      <c r="D90" s="59"/>
      <c r="E90" s="60"/>
      <c r="F90" s="61"/>
      <c r="G90" s="46"/>
      <c r="H90" s="114">
        <f>H91+H95</f>
        <v>48.7</v>
      </c>
    </row>
    <row r="91" spans="1:8" ht="25.5">
      <c r="A91" s="69" t="s">
        <v>264</v>
      </c>
      <c r="B91" s="70" t="s">
        <v>131</v>
      </c>
      <c r="C91" s="71" t="s">
        <v>154</v>
      </c>
      <c r="D91" s="72" t="s">
        <v>130</v>
      </c>
      <c r="E91" s="73" t="s">
        <v>213</v>
      </c>
      <c r="F91" s="74" t="s">
        <v>214</v>
      </c>
      <c r="G91" s="75"/>
      <c r="H91" s="76">
        <f>H92</f>
        <v>25</v>
      </c>
    </row>
    <row r="92" spans="1:8" ht="51">
      <c r="A92" s="109" t="s">
        <v>12</v>
      </c>
      <c r="B92" s="57" t="s">
        <v>131</v>
      </c>
      <c r="C92" s="58" t="s">
        <v>154</v>
      </c>
      <c r="D92" s="59" t="s">
        <v>130</v>
      </c>
      <c r="E92" s="60" t="s">
        <v>252</v>
      </c>
      <c r="F92" s="61" t="s">
        <v>214</v>
      </c>
      <c r="G92" s="41"/>
      <c r="H92" s="106">
        <f>H93</f>
        <v>25</v>
      </c>
    </row>
    <row r="93" spans="1:8" ht="63.75">
      <c r="A93" s="109" t="s">
        <v>14</v>
      </c>
      <c r="B93" s="57" t="s">
        <v>131</v>
      </c>
      <c r="C93" s="58" t="s">
        <v>154</v>
      </c>
      <c r="D93" s="59" t="s">
        <v>130</v>
      </c>
      <c r="E93" s="60" t="s">
        <v>252</v>
      </c>
      <c r="F93" s="61" t="s">
        <v>13</v>
      </c>
      <c r="G93" s="41"/>
      <c r="H93" s="106">
        <f>H94</f>
        <v>25</v>
      </c>
    </row>
    <row r="94" spans="1:8" ht="12.75">
      <c r="A94" s="66" t="s">
        <v>227</v>
      </c>
      <c r="B94" s="57" t="s">
        <v>131</v>
      </c>
      <c r="C94" s="58" t="s">
        <v>154</v>
      </c>
      <c r="D94" s="59" t="s">
        <v>130</v>
      </c>
      <c r="E94" s="60" t="s">
        <v>252</v>
      </c>
      <c r="F94" s="61" t="s">
        <v>13</v>
      </c>
      <c r="G94" s="60">
        <v>200</v>
      </c>
      <c r="H94" s="106">
        <v>25</v>
      </c>
    </row>
    <row r="95" spans="1:8" ht="25.5">
      <c r="A95" s="69" t="s">
        <v>15</v>
      </c>
      <c r="B95" s="70" t="s">
        <v>131</v>
      </c>
      <c r="C95" s="71" t="s">
        <v>154</v>
      </c>
      <c r="D95" s="72" t="s">
        <v>135</v>
      </c>
      <c r="E95" s="73" t="s">
        <v>213</v>
      </c>
      <c r="F95" s="74" t="s">
        <v>214</v>
      </c>
      <c r="G95" s="75"/>
      <c r="H95" s="76">
        <f>H96</f>
        <v>23.7</v>
      </c>
    </row>
    <row r="96" spans="1:8" ht="51">
      <c r="A96" s="109" t="s">
        <v>16</v>
      </c>
      <c r="B96" s="57" t="s">
        <v>131</v>
      </c>
      <c r="C96" s="58" t="s">
        <v>154</v>
      </c>
      <c r="D96" s="59" t="s">
        <v>135</v>
      </c>
      <c r="E96" s="60" t="s">
        <v>252</v>
      </c>
      <c r="F96" s="61" t="s">
        <v>214</v>
      </c>
      <c r="G96" s="60"/>
      <c r="H96" s="106">
        <f>H97</f>
        <v>23.7</v>
      </c>
    </row>
    <row r="97" spans="1:8" ht="63.75">
      <c r="A97" s="113" t="s">
        <v>17</v>
      </c>
      <c r="B97" s="57" t="s">
        <v>131</v>
      </c>
      <c r="C97" s="58" t="s">
        <v>154</v>
      </c>
      <c r="D97" s="59" t="s">
        <v>135</v>
      </c>
      <c r="E97" s="60" t="s">
        <v>252</v>
      </c>
      <c r="F97" s="61" t="s">
        <v>13</v>
      </c>
      <c r="G97" s="41"/>
      <c r="H97" s="106">
        <f>H98</f>
        <v>23.7</v>
      </c>
    </row>
    <row r="98" spans="1:8" ht="12.75">
      <c r="A98" s="66" t="s">
        <v>227</v>
      </c>
      <c r="B98" s="57" t="s">
        <v>131</v>
      </c>
      <c r="C98" s="58" t="s">
        <v>154</v>
      </c>
      <c r="D98" s="59" t="s">
        <v>135</v>
      </c>
      <c r="E98" s="60" t="s">
        <v>252</v>
      </c>
      <c r="F98" s="61" t="s">
        <v>13</v>
      </c>
      <c r="G98" s="60">
        <v>200</v>
      </c>
      <c r="H98" s="106">
        <v>23.7</v>
      </c>
    </row>
    <row r="99" spans="1:8" ht="12.75">
      <c r="A99" s="115" t="s">
        <v>18</v>
      </c>
      <c r="B99" s="89" t="s">
        <v>135</v>
      </c>
      <c r="C99" s="89"/>
      <c r="D99" s="59"/>
      <c r="E99" s="60"/>
      <c r="F99" s="61"/>
      <c r="G99" s="116"/>
      <c r="H99" s="42">
        <f>H100+H113</f>
        <v>1082.9</v>
      </c>
    </row>
    <row r="100" spans="1:8" ht="14.25">
      <c r="A100" s="171" t="s">
        <v>166</v>
      </c>
      <c r="B100" s="89" t="s">
        <v>135</v>
      </c>
      <c r="C100" s="89" t="s">
        <v>156</v>
      </c>
      <c r="D100" s="59"/>
      <c r="E100" s="60"/>
      <c r="F100" s="61"/>
      <c r="G100" s="116"/>
      <c r="H100" s="42">
        <f>H101+H109</f>
        <v>1020.7</v>
      </c>
    </row>
    <row r="101" spans="1:8" ht="27" customHeight="1">
      <c r="A101" s="69" t="s">
        <v>19</v>
      </c>
      <c r="B101" s="70" t="s">
        <v>135</v>
      </c>
      <c r="C101" s="71" t="s">
        <v>156</v>
      </c>
      <c r="D101" s="72" t="s">
        <v>133</v>
      </c>
      <c r="E101" s="73" t="s">
        <v>213</v>
      </c>
      <c r="F101" s="74" t="s">
        <v>214</v>
      </c>
      <c r="G101" s="75"/>
      <c r="H101" s="76">
        <f>H102+H105</f>
        <v>520.7</v>
      </c>
    </row>
    <row r="102" spans="1:8" ht="38.25">
      <c r="A102" s="113" t="s">
        <v>20</v>
      </c>
      <c r="B102" s="57" t="s">
        <v>135</v>
      </c>
      <c r="C102" s="58" t="s">
        <v>156</v>
      </c>
      <c r="D102" s="59" t="s">
        <v>133</v>
      </c>
      <c r="E102" s="60" t="s">
        <v>260</v>
      </c>
      <c r="F102" s="61" t="s">
        <v>214</v>
      </c>
      <c r="G102" s="41"/>
      <c r="H102" s="106">
        <f>H103</f>
        <v>137.7</v>
      </c>
    </row>
    <row r="103" spans="1:8" ht="36">
      <c r="A103" s="27" t="s">
        <v>22</v>
      </c>
      <c r="B103" s="57" t="s">
        <v>135</v>
      </c>
      <c r="C103" s="58" t="s">
        <v>156</v>
      </c>
      <c r="D103" s="59" t="s">
        <v>133</v>
      </c>
      <c r="E103" s="60" t="s">
        <v>260</v>
      </c>
      <c r="F103" s="61" t="s">
        <v>21</v>
      </c>
      <c r="G103" s="41"/>
      <c r="H103" s="106">
        <f>H104</f>
        <v>137.7</v>
      </c>
    </row>
    <row r="104" spans="1:8" ht="12.75">
      <c r="A104" s="66" t="s">
        <v>227</v>
      </c>
      <c r="B104" s="57" t="s">
        <v>135</v>
      </c>
      <c r="C104" s="58" t="s">
        <v>156</v>
      </c>
      <c r="D104" s="59" t="s">
        <v>133</v>
      </c>
      <c r="E104" s="60" t="s">
        <v>260</v>
      </c>
      <c r="F104" s="61" t="s">
        <v>21</v>
      </c>
      <c r="G104" s="60">
        <v>200</v>
      </c>
      <c r="H104" s="106">
        <v>137.7</v>
      </c>
    </row>
    <row r="105" spans="1:8" ht="89.25">
      <c r="A105" s="117" t="s">
        <v>24</v>
      </c>
      <c r="B105" s="57" t="s">
        <v>135</v>
      </c>
      <c r="C105" s="58" t="s">
        <v>156</v>
      </c>
      <c r="D105" s="59" t="s">
        <v>133</v>
      </c>
      <c r="E105" s="60" t="s">
        <v>23</v>
      </c>
      <c r="F105" s="61" t="s">
        <v>214</v>
      </c>
      <c r="G105" s="41"/>
      <c r="H105" s="106">
        <f>H106</f>
        <v>383</v>
      </c>
    </row>
    <row r="106" spans="1:8" ht="65.25" customHeight="1">
      <c r="A106" s="27" t="s">
        <v>26</v>
      </c>
      <c r="B106" s="57" t="s">
        <v>135</v>
      </c>
      <c r="C106" s="58" t="s">
        <v>156</v>
      </c>
      <c r="D106" s="59" t="s">
        <v>133</v>
      </c>
      <c r="E106" s="60" t="s">
        <v>23</v>
      </c>
      <c r="F106" s="61" t="s">
        <v>25</v>
      </c>
      <c r="G106" s="41"/>
      <c r="H106" s="106">
        <f>H108+H107</f>
        <v>383</v>
      </c>
    </row>
    <row r="107" spans="1:8" ht="17.25" customHeight="1">
      <c r="A107" s="66" t="s">
        <v>227</v>
      </c>
      <c r="B107" s="57" t="s">
        <v>135</v>
      </c>
      <c r="C107" s="58" t="s">
        <v>156</v>
      </c>
      <c r="D107" s="59" t="s">
        <v>133</v>
      </c>
      <c r="E107" s="60" t="s">
        <v>23</v>
      </c>
      <c r="F107" s="61" t="s">
        <v>25</v>
      </c>
      <c r="G107" s="60">
        <v>200</v>
      </c>
      <c r="H107" s="106">
        <v>373</v>
      </c>
    </row>
    <row r="108" spans="1:8" ht="12.75">
      <c r="A108" s="66" t="s">
        <v>229</v>
      </c>
      <c r="B108" s="57" t="s">
        <v>135</v>
      </c>
      <c r="C108" s="58" t="s">
        <v>156</v>
      </c>
      <c r="D108" s="59" t="s">
        <v>133</v>
      </c>
      <c r="E108" s="60" t="s">
        <v>23</v>
      </c>
      <c r="F108" s="61" t="s">
        <v>25</v>
      </c>
      <c r="G108" s="60" t="s">
        <v>230</v>
      </c>
      <c r="H108" s="106">
        <v>10</v>
      </c>
    </row>
    <row r="109" spans="1:8" ht="12.75">
      <c r="A109" s="69" t="s">
        <v>231</v>
      </c>
      <c r="B109" s="70" t="s">
        <v>135</v>
      </c>
      <c r="C109" s="71" t="s">
        <v>156</v>
      </c>
      <c r="D109" s="72" t="s">
        <v>232</v>
      </c>
      <c r="E109" s="73" t="s">
        <v>213</v>
      </c>
      <c r="F109" s="74" t="s">
        <v>214</v>
      </c>
      <c r="G109" s="75"/>
      <c r="H109" s="76">
        <f>H110</f>
        <v>500</v>
      </c>
    </row>
    <row r="110" spans="1:8" ht="12.75">
      <c r="A110" s="118" t="s">
        <v>27</v>
      </c>
      <c r="B110" s="111" t="s">
        <v>135</v>
      </c>
      <c r="C110" s="111" t="s">
        <v>156</v>
      </c>
      <c r="D110" s="80" t="s">
        <v>232</v>
      </c>
      <c r="E110" s="81" t="s">
        <v>28</v>
      </c>
      <c r="F110" s="119" t="s">
        <v>214</v>
      </c>
      <c r="G110" s="41"/>
      <c r="H110" s="112">
        <f>H111</f>
        <v>500</v>
      </c>
    </row>
    <row r="111" spans="1:8" ht="38.25">
      <c r="A111" s="66" t="s">
        <v>29</v>
      </c>
      <c r="B111" s="120" t="s">
        <v>135</v>
      </c>
      <c r="C111" s="120" t="s">
        <v>156</v>
      </c>
      <c r="D111" s="59" t="s">
        <v>232</v>
      </c>
      <c r="E111" s="60" t="s">
        <v>28</v>
      </c>
      <c r="F111" s="61" t="s">
        <v>30</v>
      </c>
      <c r="G111" s="121"/>
      <c r="H111" s="108">
        <f>H112</f>
        <v>500</v>
      </c>
    </row>
    <row r="112" spans="1:8" ht="12.75">
      <c r="A112" s="66" t="s">
        <v>227</v>
      </c>
      <c r="B112" s="120" t="s">
        <v>135</v>
      </c>
      <c r="C112" s="120" t="s">
        <v>156</v>
      </c>
      <c r="D112" s="59" t="s">
        <v>232</v>
      </c>
      <c r="E112" s="60" t="s">
        <v>28</v>
      </c>
      <c r="F112" s="61" t="s">
        <v>30</v>
      </c>
      <c r="G112" s="122">
        <v>200</v>
      </c>
      <c r="H112" s="108">
        <v>500</v>
      </c>
    </row>
    <row r="113" spans="1:8" ht="12.75">
      <c r="A113" s="123" t="s">
        <v>206</v>
      </c>
      <c r="B113" s="124" t="s">
        <v>135</v>
      </c>
      <c r="C113" s="124" t="s">
        <v>207</v>
      </c>
      <c r="D113" s="125"/>
      <c r="E113" s="126"/>
      <c r="F113" s="127"/>
      <c r="G113" s="121"/>
      <c r="H113" s="112">
        <f>H114</f>
        <v>62.2</v>
      </c>
    </row>
    <row r="114" spans="1:8" ht="12.75">
      <c r="A114" s="69" t="s">
        <v>231</v>
      </c>
      <c r="B114" s="70" t="s">
        <v>135</v>
      </c>
      <c r="C114" s="71" t="s">
        <v>207</v>
      </c>
      <c r="D114" s="72" t="s">
        <v>232</v>
      </c>
      <c r="E114" s="73" t="s">
        <v>213</v>
      </c>
      <c r="F114" s="74" t="s">
        <v>214</v>
      </c>
      <c r="G114" s="75"/>
      <c r="H114" s="76">
        <f>H115</f>
        <v>62.2</v>
      </c>
    </row>
    <row r="115" spans="1:8" ht="38.25">
      <c r="A115" s="77" t="s">
        <v>233</v>
      </c>
      <c r="B115" s="128" t="s">
        <v>135</v>
      </c>
      <c r="C115" s="128" t="s">
        <v>207</v>
      </c>
      <c r="D115" s="80" t="s">
        <v>232</v>
      </c>
      <c r="E115" s="81" t="s">
        <v>216</v>
      </c>
      <c r="F115" s="119" t="s">
        <v>214</v>
      </c>
      <c r="G115" s="41"/>
      <c r="H115" s="129">
        <f>H116+H118</f>
        <v>62.2</v>
      </c>
    </row>
    <row r="116" spans="1:8" ht="24">
      <c r="A116" s="88" t="s">
        <v>31</v>
      </c>
      <c r="B116" s="130" t="s">
        <v>135</v>
      </c>
      <c r="C116" s="130" t="s">
        <v>207</v>
      </c>
      <c r="D116" s="59" t="s">
        <v>232</v>
      </c>
      <c r="E116" s="60" t="s">
        <v>216</v>
      </c>
      <c r="F116" s="61" t="s">
        <v>32</v>
      </c>
      <c r="G116" s="121"/>
      <c r="H116" s="108">
        <f>H117</f>
        <v>12.2</v>
      </c>
    </row>
    <row r="117" spans="1:8" ht="12.75">
      <c r="A117" s="66" t="s">
        <v>231</v>
      </c>
      <c r="B117" s="130" t="s">
        <v>135</v>
      </c>
      <c r="C117" s="130" t="s">
        <v>207</v>
      </c>
      <c r="D117" s="59" t="s">
        <v>232</v>
      </c>
      <c r="E117" s="60" t="s">
        <v>216</v>
      </c>
      <c r="F117" s="61" t="s">
        <v>32</v>
      </c>
      <c r="G117" s="121">
        <v>500</v>
      </c>
      <c r="H117" s="108">
        <v>12.2</v>
      </c>
    </row>
    <row r="118" spans="1:8" ht="38.25">
      <c r="A118" s="131" t="s">
        <v>33</v>
      </c>
      <c r="B118" s="130" t="s">
        <v>135</v>
      </c>
      <c r="C118" s="130" t="s">
        <v>207</v>
      </c>
      <c r="D118" s="59" t="s">
        <v>232</v>
      </c>
      <c r="E118" s="60" t="s">
        <v>216</v>
      </c>
      <c r="F118" s="61" t="s">
        <v>34</v>
      </c>
      <c r="G118" s="121"/>
      <c r="H118" s="108">
        <f>H119</f>
        <v>50</v>
      </c>
    </row>
    <row r="119" spans="1:8" ht="12.75">
      <c r="A119" s="66" t="s">
        <v>231</v>
      </c>
      <c r="B119" s="130" t="s">
        <v>135</v>
      </c>
      <c r="C119" s="130" t="s">
        <v>207</v>
      </c>
      <c r="D119" s="59" t="s">
        <v>232</v>
      </c>
      <c r="E119" s="60" t="s">
        <v>216</v>
      </c>
      <c r="F119" s="61" t="s">
        <v>34</v>
      </c>
      <c r="G119" s="121">
        <v>500</v>
      </c>
      <c r="H119" s="108">
        <v>50</v>
      </c>
    </row>
    <row r="120" spans="1:8" ht="14.25">
      <c r="A120" s="35" t="s">
        <v>138</v>
      </c>
      <c r="B120" s="46" t="s">
        <v>136</v>
      </c>
      <c r="C120" s="46" t="s">
        <v>127</v>
      </c>
      <c r="D120" s="59"/>
      <c r="E120" s="60"/>
      <c r="F120" s="61" t="s">
        <v>128</v>
      </c>
      <c r="G120" s="41" t="s">
        <v>126</v>
      </c>
      <c r="H120" s="112">
        <f>H121+H131+H164</f>
        <v>3224</v>
      </c>
    </row>
    <row r="121" spans="1:8" ht="12.75">
      <c r="A121" s="132" t="s">
        <v>139</v>
      </c>
      <c r="B121" s="46" t="s">
        <v>136</v>
      </c>
      <c r="C121" s="46" t="s">
        <v>130</v>
      </c>
      <c r="D121" s="59"/>
      <c r="E121" s="60"/>
      <c r="F121" s="61" t="s">
        <v>128</v>
      </c>
      <c r="G121" s="41" t="s">
        <v>126</v>
      </c>
      <c r="H121" s="112">
        <f>H122</f>
        <v>400</v>
      </c>
    </row>
    <row r="122" spans="1:8" ht="25.5">
      <c r="A122" s="69" t="s">
        <v>264</v>
      </c>
      <c r="B122" s="70" t="s">
        <v>136</v>
      </c>
      <c r="C122" s="71" t="s">
        <v>130</v>
      </c>
      <c r="D122" s="72" t="s">
        <v>130</v>
      </c>
      <c r="E122" s="73" t="s">
        <v>213</v>
      </c>
      <c r="F122" s="74" t="s">
        <v>214</v>
      </c>
      <c r="G122" s="75"/>
      <c r="H122" s="76">
        <f>H123+H128</f>
        <v>400</v>
      </c>
    </row>
    <row r="123" spans="1:8" ht="51">
      <c r="A123" s="131" t="s">
        <v>35</v>
      </c>
      <c r="B123" s="130" t="s">
        <v>136</v>
      </c>
      <c r="C123" s="130" t="s">
        <v>130</v>
      </c>
      <c r="D123" s="59" t="s">
        <v>130</v>
      </c>
      <c r="E123" s="60" t="s">
        <v>260</v>
      </c>
      <c r="F123" s="61" t="s">
        <v>214</v>
      </c>
      <c r="G123" s="121"/>
      <c r="H123" s="108">
        <f>H124+H126</f>
        <v>250</v>
      </c>
    </row>
    <row r="124" spans="1:8" ht="54" customHeight="1">
      <c r="A124" s="131" t="s">
        <v>43</v>
      </c>
      <c r="B124" s="130" t="s">
        <v>136</v>
      </c>
      <c r="C124" s="130" t="s">
        <v>130</v>
      </c>
      <c r="D124" s="59" t="s">
        <v>130</v>
      </c>
      <c r="E124" s="60" t="s">
        <v>260</v>
      </c>
      <c r="F124" s="61" t="s">
        <v>36</v>
      </c>
      <c r="G124" s="121"/>
      <c r="H124" s="108">
        <f>H125</f>
        <v>150</v>
      </c>
    </row>
    <row r="125" spans="1:8" ht="12.75">
      <c r="A125" s="131" t="s">
        <v>227</v>
      </c>
      <c r="B125" s="130" t="s">
        <v>136</v>
      </c>
      <c r="C125" s="130" t="s">
        <v>130</v>
      </c>
      <c r="D125" s="59" t="s">
        <v>130</v>
      </c>
      <c r="E125" s="60" t="s">
        <v>260</v>
      </c>
      <c r="F125" s="61" t="s">
        <v>36</v>
      </c>
      <c r="G125" s="121">
        <v>200</v>
      </c>
      <c r="H125" s="108">
        <v>150</v>
      </c>
    </row>
    <row r="126" spans="1:8" ht="52.5" customHeight="1">
      <c r="A126" s="131" t="s">
        <v>44</v>
      </c>
      <c r="B126" s="130" t="s">
        <v>136</v>
      </c>
      <c r="C126" s="130" t="s">
        <v>130</v>
      </c>
      <c r="D126" s="59" t="s">
        <v>130</v>
      </c>
      <c r="E126" s="60" t="s">
        <v>260</v>
      </c>
      <c r="F126" s="61" t="s">
        <v>37</v>
      </c>
      <c r="G126" s="121"/>
      <c r="H126" s="108">
        <f>H127</f>
        <v>100</v>
      </c>
    </row>
    <row r="127" spans="1:8" ht="12.75">
      <c r="A127" s="131" t="s">
        <v>227</v>
      </c>
      <c r="B127" s="130" t="s">
        <v>136</v>
      </c>
      <c r="C127" s="130" t="s">
        <v>130</v>
      </c>
      <c r="D127" s="59" t="s">
        <v>130</v>
      </c>
      <c r="E127" s="60" t="s">
        <v>260</v>
      </c>
      <c r="F127" s="61" t="s">
        <v>37</v>
      </c>
      <c r="G127" s="121">
        <v>200</v>
      </c>
      <c r="H127" s="108">
        <v>100</v>
      </c>
    </row>
    <row r="128" spans="1:8" ht="63.75">
      <c r="A128" s="131" t="s">
        <v>45</v>
      </c>
      <c r="B128" s="130" t="s">
        <v>136</v>
      </c>
      <c r="C128" s="130" t="s">
        <v>130</v>
      </c>
      <c r="D128" s="59" t="s">
        <v>130</v>
      </c>
      <c r="E128" s="60" t="s">
        <v>28</v>
      </c>
      <c r="F128" s="61" t="s">
        <v>214</v>
      </c>
      <c r="G128" s="121"/>
      <c r="H128" s="108">
        <f>H129</f>
        <v>150</v>
      </c>
    </row>
    <row r="129" spans="1:8" ht="76.5">
      <c r="A129" s="131" t="s">
        <v>46</v>
      </c>
      <c r="B129" s="130" t="s">
        <v>136</v>
      </c>
      <c r="C129" s="130" t="s">
        <v>130</v>
      </c>
      <c r="D129" s="59" t="s">
        <v>130</v>
      </c>
      <c r="E129" s="60" t="s">
        <v>28</v>
      </c>
      <c r="F129" s="61" t="s">
        <v>37</v>
      </c>
      <c r="G129" s="121"/>
      <c r="H129" s="108">
        <f>H130</f>
        <v>150</v>
      </c>
    </row>
    <row r="130" spans="1:8" ht="12.75">
      <c r="A130" s="131" t="s">
        <v>227</v>
      </c>
      <c r="B130" s="130" t="s">
        <v>136</v>
      </c>
      <c r="C130" s="130" t="s">
        <v>130</v>
      </c>
      <c r="D130" s="59" t="s">
        <v>130</v>
      </c>
      <c r="E130" s="60" t="s">
        <v>28</v>
      </c>
      <c r="F130" s="61" t="s">
        <v>37</v>
      </c>
      <c r="G130" s="121">
        <v>200</v>
      </c>
      <c r="H130" s="108">
        <v>150</v>
      </c>
    </row>
    <row r="131" spans="1:8" ht="12.75">
      <c r="A131" s="132" t="s">
        <v>124</v>
      </c>
      <c r="B131" s="128" t="s">
        <v>136</v>
      </c>
      <c r="C131" s="128" t="s">
        <v>133</v>
      </c>
      <c r="D131" s="80"/>
      <c r="E131" s="81"/>
      <c r="F131" s="119"/>
      <c r="G131" s="41"/>
      <c r="H131" s="112">
        <f>H132+H160+H152</f>
        <v>1938</v>
      </c>
    </row>
    <row r="132" spans="1:8" ht="25.5">
      <c r="A132" s="69" t="s">
        <v>264</v>
      </c>
      <c r="B132" s="70" t="s">
        <v>136</v>
      </c>
      <c r="C132" s="71" t="s">
        <v>133</v>
      </c>
      <c r="D132" s="72" t="s">
        <v>130</v>
      </c>
      <c r="E132" s="73" t="s">
        <v>213</v>
      </c>
      <c r="F132" s="74" t="s">
        <v>214</v>
      </c>
      <c r="G132" s="75"/>
      <c r="H132" s="76">
        <f>H133+H142+H149</f>
        <v>668</v>
      </c>
    </row>
    <row r="133" spans="1:8" ht="51">
      <c r="A133" s="131" t="s">
        <v>47</v>
      </c>
      <c r="B133" s="130" t="s">
        <v>136</v>
      </c>
      <c r="C133" s="130" t="s">
        <v>133</v>
      </c>
      <c r="D133" s="59" t="s">
        <v>130</v>
      </c>
      <c r="E133" s="60" t="s">
        <v>252</v>
      </c>
      <c r="F133" s="61" t="s">
        <v>214</v>
      </c>
      <c r="G133" s="121"/>
      <c r="H133" s="108">
        <f>H134+H136+H138+H140</f>
        <v>335</v>
      </c>
    </row>
    <row r="134" spans="1:8" ht="51">
      <c r="A134" s="131" t="s">
        <v>49</v>
      </c>
      <c r="B134" s="130" t="s">
        <v>136</v>
      </c>
      <c r="C134" s="130" t="s">
        <v>133</v>
      </c>
      <c r="D134" s="59" t="s">
        <v>130</v>
      </c>
      <c r="E134" s="60" t="s">
        <v>252</v>
      </c>
      <c r="F134" s="61" t="s">
        <v>48</v>
      </c>
      <c r="G134" s="121"/>
      <c r="H134" s="108">
        <f>H135</f>
        <v>105</v>
      </c>
    </row>
    <row r="135" spans="1:8" ht="12.75">
      <c r="A135" s="131" t="s">
        <v>227</v>
      </c>
      <c r="B135" s="130" t="s">
        <v>136</v>
      </c>
      <c r="C135" s="130" t="s">
        <v>133</v>
      </c>
      <c r="D135" s="59" t="s">
        <v>130</v>
      </c>
      <c r="E135" s="60" t="s">
        <v>252</v>
      </c>
      <c r="F135" s="61" t="s">
        <v>48</v>
      </c>
      <c r="G135" s="121">
        <v>200</v>
      </c>
      <c r="H135" s="108">
        <v>105</v>
      </c>
    </row>
    <row r="136" spans="1:8" ht="51">
      <c r="A136" s="131" t="s">
        <v>50</v>
      </c>
      <c r="B136" s="130" t="s">
        <v>136</v>
      </c>
      <c r="C136" s="130" t="s">
        <v>133</v>
      </c>
      <c r="D136" s="59" t="s">
        <v>130</v>
      </c>
      <c r="E136" s="60" t="s">
        <v>252</v>
      </c>
      <c r="F136" s="61" t="s">
        <v>53</v>
      </c>
      <c r="G136" s="121"/>
      <c r="H136" s="108">
        <f>H137</f>
        <v>80</v>
      </c>
    </row>
    <row r="137" spans="1:8" ht="24">
      <c r="A137" s="133" t="s">
        <v>54</v>
      </c>
      <c r="B137" s="130" t="s">
        <v>136</v>
      </c>
      <c r="C137" s="130" t="s">
        <v>133</v>
      </c>
      <c r="D137" s="59" t="s">
        <v>130</v>
      </c>
      <c r="E137" s="60" t="s">
        <v>252</v>
      </c>
      <c r="F137" s="61" t="s">
        <v>53</v>
      </c>
      <c r="G137" s="121">
        <v>400</v>
      </c>
      <c r="H137" s="108">
        <v>80</v>
      </c>
    </row>
    <row r="138" spans="1:8" ht="51">
      <c r="A138" s="131" t="s">
        <v>52</v>
      </c>
      <c r="B138" s="130" t="s">
        <v>136</v>
      </c>
      <c r="C138" s="130" t="s">
        <v>133</v>
      </c>
      <c r="D138" s="59" t="s">
        <v>130</v>
      </c>
      <c r="E138" s="60" t="s">
        <v>252</v>
      </c>
      <c r="F138" s="61" t="s">
        <v>55</v>
      </c>
      <c r="G138" s="121"/>
      <c r="H138" s="108">
        <f>H139</f>
        <v>80</v>
      </c>
    </row>
    <row r="139" spans="1:8" ht="12.75">
      <c r="A139" s="131" t="s">
        <v>227</v>
      </c>
      <c r="B139" s="130" t="s">
        <v>136</v>
      </c>
      <c r="C139" s="130" t="s">
        <v>133</v>
      </c>
      <c r="D139" s="59" t="s">
        <v>130</v>
      </c>
      <c r="E139" s="60" t="s">
        <v>252</v>
      </c>
      <c r="F139" s="61" t="s">
        <v>55</v>
      </c>
      <c r="G139" s="121">
        <v>200</v>
      </c>
      <c r="H139" s="108">
        <v>80</v>
      </c>
    </row>
    <row r="140" spans="1:8" ht="63.75">
      <c r="A140" s="131" t="s">
        <v>51</v>
      </c>
      <c r="B140" s="130" t="s">
        <v>136</v>
      </c>
      <c r="C140" s="130" t="s">
        <v>133</v>
      </c>
      <c r="D140" s="59" t="s">
        <v>130</v>
      </c>
      <c r="E140" s="60" t="s">
        <v>252</v>
      </c>
      <c r="F140" s="61" t="s">
        <v>56</v>
      </c>
      <c r="G140" s="121"/>
      <c r="H140" s="108">
        <f>H141</f>
        <v>70</v>
      </c>
    </row>
    <row r="141" spans="1:8" ht="12.75">
      <c r="A141" s="131" t="s">
        <v>227</v>
      </c>
      <c r="B141" s="130" t="s">
        <v>136</v>
      </c>
      <c r="C141" s="130" t="s">
        <v>133</v>
      </c>
      <c r="D141" s="59" t="s">
        <v>130</v>
      </c>
      <c r="E141" s="60" t="s">
        <v>252</v>
      </c>
      <c r="F141" s="61" t="s">
        <v>56</v>
      </c>
      <c r="G141" s="121">
        <v>200</v>
      </c>
      <c r="H141" s="108">
        <v>70</v>
      </c>
    </row>
    <row r="142" spans="1:8" ht="51">
      <c r="A142" s="131" t="s">
        <v>57</v>
      </c>
      <c r="B142" s="130" t="s">
        <v>136</v>
      </c>
      <c r="C142" s="130" t="s">
        <v>133</v>
      </c>
      <c r="D142" s="59" t="s">
        <v>130</v>
      </c>
      <c r="E142" s="60" t="s">
        <v>216</v>
      </c>
      <c r="F142" s="61"/>
      <c r="G142" s="121"/>
      <c r="H142" s="134">
        <f>H143+H145+H147</f>
        <v>230</v>
      </c>
    </row>
    <row r="143" spans="1:8" ht="48">
      <c r="A143" s="133" t="s">
        <v>61</v>
      </c>
      <c r="B143" s="130" t="s">
        <v>136</v>
      </c>
      <c r="C143" s="130" t="s">
        <v>133</v>
      </c>
      <c r="D143" s="59" t="s">
        <v>130</v>
      </c>
      <c r="E143" s="60" t="s">
        <v>216</v>
      </c>
      <c r="F143" s="61" t="s">
        <v>58</v>
      </c>
      <c r="G143" s="61"/>
      <c r="H143" s="134">
        <f>H144</f>
        <v>30</v>
      </c>
    </row>
    <row r="144" spans="1:8" ht="24">
      <c r="A144" s="133" t="s">
        <v>54</v>
      </c>
      <c r="B144" s="130" t="s">
        <v>136</v>
      </c>
      <c r="C144" s="130" t="s">
        <v>133</v>
      </c>
      <c r="D144" s="59" t="s">
        <v>130</v>
      </c>
      <c r="E144" s="60" t="s">
        <v>216</v>
      </c>
      <c r="F144" s="61" t="s">
        <v>58</v>
      </c>
      <c r="G144" s="61">
        <v>400</v>
      </c>
      <c r="H144" s="134">
        <v>30</v>
      </c>
    </row>
    <row r="145" spans="1:8" ht="48">
      <c r="A145" s="133" t="s">
        <v>62</v>
      </c>
      <c r="B145" s="130" t="s">
        <v>136</v>
      </c>
      <c r="C145" s="130" t="s">
        <v>133</v>
      </c>
      <c r="D145" s="59" t="s">
        <v>130</v>
      </c>
      <c r="E145" s="60" t="s">
        <v>216</v>
      </c>
      <c r="F145" s="61" t="s">
        <v>59</v>
      </c>
      <c r="G145" s="61"/>
      <c r="H145" s="134">
        <f>H146</f>
        <v>100</v>
      </c>
    </row>
    <row r="146" spans="1:8" ht="24">
      <c r="A146" s="133" t="s">
        <v>54</v>
      </c>
      <c r="B146" s="130" t="s">
        <v>136</v>
      </c>
      <c r="C146" s="130" t="s">
        <v>133</v>
      </c>
      <c r="D146" s="59" t="s">
        <v>130</v>
      </c>
      <c r="E146" s="60" t="s">
        <v>216</v>
      </c>
      <c r="F146" s="61" t="s">
        <v>59</v>
      </c>
      <c r="G146" s="61">
        <v>400</v>
      </c>
      <c r="H146" s="134">
        <v>100</v>
      </c>
    </row>
    <row r="147" spans="1:8" ht="48">
      <c r="A147" s="133" t="s">
        <v>63</v>
      </c>
      <c r="B147" s="130" t="s">
        <v>136</v>
      </c>
      <c r="C147" s="130" t="s">
        <v>133</v>
      </c>
      <c r="D147" s="59" t="s">
        <v>130</v>
      </c>
      <c r="E147" s="60" t="s">
        <v>216</v>
      </c>
      <c r="F147" s="61" t="s">
        <v>60</v>
      </c>
      <c r="G147" s="61"/>
      <c r="H147" s="134">
        <f>H148</f>
        <v>100</v>
      </c>
    </row>
    <row r="148" spans="1:8" ht="24">
      <c r="A148" s="133" t="s">
        <v>54</v>
      </c>
      <c r="B148" s="130" t="s">
        <v>136</v>
      </c>
      <c r="C148" s="130" t="s">
        <v>133</v>
      </c>
      <c r="D148" s="59" t="s">
        <v>130</v>
      </c>
      <c r="E148" s="60" t="s">
        <v>216</v>
      </c>
      <c r="F148" s="61">
        <v>4607</v>
      </c>
      <c r="G148" s="61">
        <v>400</v>
      </c>
      <c r="H148" s="134">
        <v>100</v>
      </c>
    </row>
    <row r="149" spans="1:8" ht="51">
      <c r="A149" s="131" t="s">
        <v>64</v>
      </c>
      <c r="B149" s="130" t="s">
        <v>136</v>
      </c>
      <c r="C149" s="130" t="s">
        <v>133</v>
      </c>
      <c r="D149" s="59" t="s">
        <v>130</v>
      </c>
      <c r="E149" s="60" t="s">
        <v>23</v>
      </c>
      <c r="F149" s="61"/>
      <c r="G149" s="121"/>
      <c r="H149" s="134">
        <f>H150</f>
        <v>103</v>
      </c>
    </row>
    <row r="150" spans="1:8" ht="63.75">
      <c r="A150" s="113" t="s">
        <v>65</v>
      </c>
      <c r="B150" s="130" t="s">
        <v>136</v>
      </c>
      <c r="C150" s="130" t="s">
        <v>133</v>
      </c>
      <c r="D150" s="59" t="s">
        <v>130</v>
      </c>
      <c r="E150" s="60" t="s">
        <v>23</v>
      </c>
      <c r="F150" s="61" t="s">
        <v>48</v>
      </c>
      <c r="G150" s="61"/>
      <c r="H150" s="134">
        <f>H151</f>
        <v>103</v>
      </c>
    </row>
    <row r="151" spans="1:8" ht="12.75">
      <c r="A151" s="131" t="s">
        <v>227</v>
      </c>
      <c r="B151" s="130" t="s">
        <v>136</v>
      </c>
      <c r="C151" s="130" t="s">
        <v>133</v>
      </c>
      <c r="D151" s="59" t="s">
        <v>130</v>
      </c>
      <c r="E151" s="60" t="s">
        <v>23</v>
      </c>
      <c r="F151" s="61" t="s">
        <v>48</v>
      </c>
      <c r="G151" s="61" t="s">
        <v>228</v>
      </c>
      <c r="H151" s="108">
        <v>103</v>
      </c>
    </row>
    <row r="152" spans="1:8" ht="12.75">
      <c r="A152" s="69" t="s">
        <v>231</v>
      </c>
      <c r="B152" s="70" t="s">
        <v>136</v>
      </c>
      <c r="C152" s="71" t="s">
        <v>133</v>
      </c>
      <c r="D152" s="72" t="s">
        <v>232</v>
      </c>
      <c r="E152" s="73"/>
      <c r="F152" s="74"/>
      <c r="G152" s="75"/>
      <c r="H152" s="76">
        <f>H153</f>
        <v>1200</v>
      </c>
    </row>
    <row r="153" spans="1:8" ht="12.75">
      <c r="A153" s="66" t="s">
        <v>27</v>
      </c>
      <c r="B153" s="136" t="s">
        <v>136</v>
      </c>
      <c r="C153" s="136" t="s">
        <v>133</v>
      </c>
      <c r="D153" s="59" t="s">
        <v>232</v>
      </c>
      <c r="E153" s="60" t="s">
        <v>28</v>
      </c>
      <c r="F153" s="61" t="s">
        <v>214</v>
      </c>
      <c r="G153" s="121"/>
      <c r="H153" s="108">
        <f>H154+H156+H158</f>
        <v>1200</v>
      </c>
    </row>
    <row r="154" spans="1:8" ht="22.5" customHeight="1">
      <c r="A154" s="88" t="s">
        <v>112</v>
      </c>
      <c r="B154" s="136" t="s">
        <v>136</v>
      </c>
      <c r="C154" s="136" t="s">
        <v>133</v>
      </c>
      <c r="D154" s="59" t="s">
        <v>232</v>
      </c>
      <c r="E154" s="60" t="s">
        <v>28</v>
      </c>
      <c r="F154" s="61" t="s">
        <v>115</v>
      </c>
      <c r="G154" s="121"/>
      <c r="H154" s="108">
        <f>H155</f>
        <v>400</v>
      </c>
    </row>
    <row r="155" spans="1:8" ht="24">
      <c r="A155" s="133" t="s">
        <v>54</v>
      </c>
      <c r="B155" s="136" t="s">
        <v>136</v>
      </c>
      <c r="C155" s="136" t="s">
        <v>133</v>
      </c>
      <c r="D155" s="59" t="s">
        <v>232</v>
      </c>
      <c r="E155" s="60" t="s">
        <v>28</v>
      </c>
      <c r="F155" s="61" t="s">
        <v>115</v>
      </c>
      <c r="G155" s="61">
        <v>400</v>
      </c>
      <c r="H155" s="108">
        <v>400</v>
      </c>
    </row>
    <row r="156" spans="1:8" ht="12.75">
      <c r="A156" s="88" t="s">
        <v>113</v>
      </c>
      <c r="B156" s="136" t="s">
        <v>136</v>
      </c>
      <c r="C156" s="136" t="s">
        <v>133</v>
      </c>
      <c r="D156" s="59" t="s">
        <v>232</v>
      </c>
      <c r="E156" s="60" t="s">
        <v>28</v>
      </c>
      <c r="F156" s="61" t="s">
        <v>116</v>
      </c>
      <c r="G156" s="61"/>
      <c r="H156" s="108">
        <f>H157</f>
        <v>400</v>
      </c>
    </row>
    <row r="157" spans="1:8" ht="24">
      <c r="A157" s="133" t="s">
        <v>54</v>
      </c>
      <c r="B157" s="136" t="s">
        <v>136</v>
      </c>
      <c r="C157" s="136" t="s">
        <v>133</v>
      </c>
      <c r="D157" s="59" t="s">
        <v>232</v>
      </c>
      <c r="E157" s="60" t="s">
        <v>28</v>
      </c>
      <c r="F157" s="61" t="s">
        <v>116</v>
      </c>
      <c r="G157" s="61">
        <v>400</v>
      </c>
      <c r="H157" s="108">
        <v>400</v>
      </c>
    </row>
    <row r="158" spans="1:8" ht="12.75">
      <c r="A158" s="88" t="s">
        <v>114</v>
      </c>
      <c r="B158" s="136" t="s">
        <v>136</v>
      </c>
      <c r="C158" s="136" t="s">
        <v>133</v>
      </c>
      <c r="D158" s="59" t="s">
        <v>232</v>
      </c>
      <c r="E158" s="60" t="s">
        <v>28</v>
      </c>
      <c r="F158" s="61" t="s">
        <v>117</v>
      </c>
      <c r="G158" s="61"/>
      <c r="H158" s="108">
        <f>H159</f>
        <v>400</v>
      </c>
    </row>
    <row r="159" spans="1:8" ht="24">
      <c r="A159" s="133" t="s">
        <v>54</v>
      </c>
      <c r="B159" s="136" t="s">
        <v>136</v>
      </c>
      <c r="C159" s="136" t="s">
        <v>133</v>
      </c>
      <c r="D159" s="59" t="s">
        <v>232</v>
      </c>
      <c r="E159" s="60" t="s">
        <v>28</v>
      </c>
      <c r="F159" s="61" t="s">
        <v>117</v>
      </c>
      <c r="G159" s="61" t="s">
        <v>118</v>
      </c>
      <c r="H159" s="108">
        <v>400</v>
      </c>
    </row>
    <row r="160" spans="1:8" ht="38.25">
      <c r="A160" s="69" t="s">
        <v>66</v>
      </c>
      <c r="B160" s="70" t="s">
        <v>136</v>
      </c>
      <c r="C160" s="71" t="s">
        <v>133</v>
      </c>
      <c r="D160" s="72" t="s">
        <v>133</v>
      </c>
      <c r="E160" s="73" t="s">
        <v>213</v>
      </c>
      <c r="F160" s="74" t="s">
        <v>214</v>
      </c>
      <c r="G160" s="75"/>
      <c r="H160" s="76">
        <f>H161</f>
        <v>70</v>
      </c>
    </row>
    <row r="161" spans="1:8" ht="51">
      <c r="A161" s="131" t="s">
        <v>67</v>
      </c>
      <c r="B161" s="130" t="s">
        <v>136</v>
      </c>
      <c r="C161" s="130" t="s">
        <v>133</v>
      </c>
      <c r="D161" s="59" t="s">
        <v>133</v>
      </c>
      <c r="E161" s="60" t="s">
        <v>266</v>
      </c>
      <c r="F161" s="61" t="s">
        <v>214</v>
      </c>
      <c r="G161" s="121"/>
      <c r="H161" s="134">
        <f>H162</f>
        <v>70</v>
      </c>
    </row>
    <row r="162" spans="1:8" ht="63.75">
      <c r="A162" s="131" t="s">
        <v>69</v>
      </c>
      <c r="B162" s="130" t="s">
        <v>136</v>
      </c>
      <c r="C162" s="130" t="s">
        <v>133</v>
      </c>
      <c r="D162" s="59" t="s">
        <v>133</v>
      </c>
      <c r="E162" s="60" t="s">
        <v>266</v>
      </c>
      <c r="F162" s="61" t="s">
        <v>68</v>
      </c>
      <c r="G162" s="121"/>
      <c r="H162" s="134">
        <f>H163</f>
        <v>70</v>
      </c>
    </row>
    <row r="163" spans="1:8" ht="12.75">
      <c r="A163" s="131" t="s">
        <v>227</v>
      </c>
      <c r="B163" s="130" t="s">
        <v>136</v>
      </c>
      <c r="C163" s="130" t="s">
        <v>133</v>
      </c>
      <c r="D163" s="59" t="s">
        <v>133</v>
      </c>
      <c r="E163" s="60" t="s">
        <v>266</v>
      </c>
      <c r="F163" s="61" t="s">
        <v>68</v>
      </c>
      <c r="G163" s="121">
        <v>200</v>
      </c>
      <c r="H163" s="134">
        <v>70</v>
      </c>
    </row>
    <row r="164" spans="1:8" ht="12.75">
      <c r="A164" s="132" t="s">
        <v>125</v>
      </c>
      <c r="B164" s="46" t="s">
        <v>136</v>
      </c>
      <c r="C164" s="46" t="s">
        <v>131</v>
      </c>
      <c r="D164" s="59"/>
      <c r="E164" s="60"/>
      <c r="F164" s="61" t="s">
        <v>128</v>
      </c>
      <c r="G164" s="41" t="s">
        <v>126</v>
      </c>
      <c r="H164" s="134">
        <f>H165</f>
        <v>886</v>
      </c>
    </row>
    <row r="165" spans="1:8" ht="38.25">
      <c r="A165" s="69" t="s">
        <v>66</v>
      </c>
      <c r="B165" s="70" t="s">
        <v>136</v>
      </c>
      <c r="C165" s="71" t="s">
        <v>131</v>
      </c>
      <c r="D165" s="72" t="s">
        <v>133</v>
      </c>
      <c r="E165" s="73" t="s">
        <v>213</v>
      </c>
      <c r="F165" s="74" t="s">
        <v>214</v>
      </c>
      <c r="G165" s="75"/>
      <c r="H165" s="76">
        <f>H166+H171+H176+H183+H186</f>
        <v>886</v>
      </c>
    </row>
    <row r="166" spans="1:8" ht="51">
      <c r="A166" s="131" t="s">
        <v>70</v>
      </c>
      <c r="B166" s="130" t="s">
        <v>136</v>
      </c>
      <c r="C166" s="130" t="s">
        <v>131</v>
      </c>
      <c r="D166" s="59" t="s">
        <v>133</v>
      </c>
      <c r="E166" s="60" t="s">
        <v>252</v>
      </c>
      <c r="F166" s="61" t="s">
        <v>214</v>
      </c>
      <c r="G166" s="121"/>
      <c r="H166" s="134">
        <f>H167+H169</f>
        <v>320</v>
      </c>
    </row>
    <row r="167" spans="1:8" ht="51">
      <c r="A167" s="1" t="s">
        <v>72</v>
      </c>
      <c r="B167" s="130" t="s">
        <v>136</v>
      </c>
      <c r="C167" s="130" t="s">
        <v>131</v>
      </c>
      <c r="D167" s="59" t="s">
        <v>133</v>
      </c>
      <c r="E167" s="60" t="s">
        <v>252</v>
      </c>
      <c r="F167" s="61" t="s">
        <v>71</v>
      </c>
      <c r="G167" s="121"/>
      <c r="H167" s="134">
        <f>H168</f>
        <v>170</v>
      </c>
    </row>
    <row r="168" spans="1:8" ht="12.75">
      <c r="A168" s="1" t="s">
        <v>227</v>
      </c>
      <c r="B168" s="130" t="s">
        <v>136</v>
      </c>
      <c r="C168" s="130" t="s">
        <v>131</v>
      </c>
      <c r="D168" s="59" t="s">
        <v>133</v>
      </c>
      <c r="E168" s="60" t="s">
        <v>252</v>
      </c>
      <c r="F168" s="61" t="s">
        <v>71</v>
      </c>
      <c r="G168" s="121">
        <v>200</v>
      </c>
      <c r="H168" s="134">
        <v>170</v>
      </c>
    </row>
    <row r="169" spans="1:8" ht="51">
      <c r="A169" s="1" t="s">
        <v>73</v>
      </c>
      <c r="B169" s="130" t="s">
        <v>136</v>
      </c>
      <c r="C169" s="130" t="s">
        <v>131</v>
      </c>
      <c r="D169" s="59" t="s">
        <v>133</v>
      </c>
      <c r="E169" s="60" t="s">
        <v>252</v>
      </c>
      <c r="F169" s="61" t="s">
        <v>74</v>
      </c>
      <c r="G169" s="121"/>
      <c r="H169" s="134">
        <f>H170</f>
        <v>150</v>
      </c>
    </row>
    <row r="170" spans="1:8" ht="12.75">
      <c r="A170" s="1" t="s">
        <v>227</v>
      </c>
      <c r="B170" s="130" t="s">
        <v>136</v>
      </c>
      <c r="C170" s="130" t="s">
        <v>131</v>
      </c>
      <c r="D170" s="59" t="s">
        <v>133</v>
      </c>
      <c r="E170" s="60" t="s">
        <v>252</v>
      </c>
      <c r="F170" s="61" t="s">
        <v>74</v>
      </c>
      <c r="G170" s="121">
        <v>200</v>
      </c>
      <c r="H170" s="134">
        <v>150</v>
      </c>
    </row>
    <row r="171" spans="1:8" ht="38.25">
      <c r="A171" s="1" t="s">
        <v>75</v>
      </c>
      <c r="B171" s="130" t="s">
        <v>136</v>
      </c>
      <c r="C171" s="130" t="s">
        <v>131</v>
      </c>
      <c r="D171" s="59" t="s">
        <v>133</v>
      </c>
      <c r="E171" s="60" t="s">
        <v>216</v>
      </c>
      <c r="F171" s="61" t="s">
        <v>214</v>
      </c>
      <c r="G171" s="121"/>
      <c r="H171" s="134">
        <f>H172+H174</f>
        <v>307.3</v>
      </c>
    </row>
    <row r="172" spans="1:8" ht="51">
      <c r="A172" s="1" t="s">
        <v>78</v>
      </c>
      <c r="B172" s="130" t="s">
        <v>136</v>
      </c>
      <c r="C172" s="130" t="s">
        <v>131</v>
      </c>
      <c r="D172" s="59" t="s">
        <v>133</v>
      </c>
      <c r="E172" s="60" t="s">
        <v>216</v>
      </c>
      <c r="F172" s="61" t="s">
        <v>76</v>
      </c>
      <c r="G172" s="121"/>
      <c r="H172" s="134">
        <f>H173</f>
        <v>207.3</v>
      </c>
    </row>
    <row r="173" spans="1:8" ht="12.75">
      <c r="A173" s="1" t="s">
        <v>227</v>
      </c>
      <c r="B173" s="130" t="s">
        <v>136</v>
      </c>
      <c r="C173" s="130" t="s">
        <v>131</v>
      </c>
      <c r="D173" s="59" t="s">
        <v>133</v>
      </c>
      <c r="E173" s="60" t="s">
        <v>216</v>
      </c>
      <c r="F173" s="61" t="s">
        <v>76</v>
      </c>
      <c r="G173" s="121">
        <v>200</v>
      </c>
      <c r="H173" s="134">
        <v>207.3</v>
      </c>
    </row>
    <row r="174" spans="1:8" ht="51">
      <c r="A174" s="1" t="s">
        <v>79</v>
      </c>
      <c r="B174" s="130" t="s">
        <v>136</v>
      </c>
      <c r="C174" s="130" t="s">
        <v>131</v>
      </c>
      <c r="D174" s="59" t="s">
        <v>133</v>
      </c>
      <c r="E174" s="60" t="s">
        <v>216</v>
      </c>
      <c r="F174" s="61" t="s">
        <v>77</v>
      </c>
      <c r="G174" s="121"/>
      <c r="H174" s="134">
        <f>H175</f>
        <v>100</v>
      </c>
    </row>
    <row r="175" spans="1:8" ht="12.75">
      <c r="A175" s="1" t="s">
        <v>227</v>
      </c>
      <c r="B175" s="130" t="s">
        <v>136</v>
      </c>
      <c r="C175" s="130" t="s">
        <v>131</v>
      </c>
      <c r="D175" s="59" t="s">
        <v>133</v>
      </c>
      <c r="E175" s="60" t="s">
        <v>216</v>
      </c>
      <c r="F175" s="61" t="s">
        <v>77</v>
      </c>
      <c r="G175" s="121">
        <v>200</v>
      </c>
      <c r="H175" s="134">
        <v>100</v>
      </c>
    </row>
    <row r="176" spans="1:8" ht="38.25">
      <c r="A176" s="1" t="s">
        <v>80</v>
      </c>
      <c r="B176" s="130" t="s">
        <v>136</v>
      </c>
      <c r="C176" s="130" t="s">
        <v>131</v>
      </c>
      <c r="D176" s="59" t="s">
        <v>133</v>
      </c>
      <c r="E176" s="60" t="s">
        <v>260</v>
      </c>
      <c r="F176" s="61" t="s">
        <v>214</v>
      </c>
      <c r="G176" s="121"/>
      <c r="H176" s="134">
        <f>H177+H179+H181</f>
        <v>173.7</v>
      </c>
    </row>
    <row r="177" spans="1:8" ht="38.25">
      <c r="A177" s="1" t="s">
        <v>84</v>
      </c>
      <c r="B177" s="130" t="s">
        <v>136</v>
      </c>
      <c r="C177" s="130" t="s">
        <v>131</v>
      </c>
      <c r="D177" s="59" t="s">
        <v>133</v>
      </c>
      <c r="E177" s="60" t="s">
        <v>260</v>
      </c>
      <c r="F177" s="61" t="s">
        <v>81</v>
      </c>
      <c r="G177" s="121"/>
      <c r="H177" s="134">
        <f>H178</f>
        <v>135</v>
      </c>
    </row>
    <row r="178" spans="1:8" ht="12.75">
      <c r="A178" s="1" t="s">
        <v>227</v>
      </c>
      <c r="B178" s="130" t="s">
        <v>136</v>
      </c>
      <c r="C178" s="130" t="s">
        <v>131</v>
      </c>
      <c r="D178" s="59" t="s">
        <v>133</v>
      </c>
      <c r="E178" s="60" t="s">
        <v>260</v>
      </c>
      <c r="F178" s="61" t="s">
        <v>81</v>
      </c>
      <c r="G178" s="121">
        <v>200</v>
      </c>
      <c r="H178" s="134">
        <v>135</v>
      </c>
    </row>
    <row r="179" spans="1:8" ht="38.25">
      <c r="A179" s="1" t="s">
        <v>85</v>
      </c>
      <c r="B179" s="130" t="s">
        <v>136</v>
      </c>
      <c r="C179" s="130" t="s">
        <v>131</v>
      </c>
      <c r="D179" s="59" t="s">
        <v>133</v>
      </c>
      <c r="E179" s="60" t="s">
        <v>260</v>
      </c>
      <c r="F179" s="61" t="s">
        <v>82</v>
      </c>
      <c r="G179" s="121"/>
      <c r="H179" s="134">
        <f>H180</f>
        <v>5.7</v>
      </c>
    </row>
    <row r="180" spans="1:8" ht="12.75">
      <c r="A180" s="1" t="s">
        <v>227</v>
      </c>
      <c r="B180" s="130" t="s">
        <v>136</v>
      </c>
      <c r="C180" s="130" t="s">
        <v>131</v>
      </c>
      <c r="D180" s="59" t="s">
        <v>133</v>
      </c>
      <c r="E180" s="60" t="s">
        <v>260</v>
      </c>
      <c r="F180" s="61" t="s">
        <v>82</v>
      </c>
      <c r="G180" s="121">
        <v>200</v>
      </c>
      <c r="H180" s="134">
        <v>5.7</v>
      </c>
    </row>
    <row r="181" spans="1:8" ht="51">
      <c r="A181" s="1" t="s">
        <v>86</v>
      </c>
      <c r="B181" s="130" t="s">
        <v>136</v>
      </c>
      <c r="C181" s="130" t="s">
        <v>131</v>
      </c>
      <c r="D181" s="59" t="s">
        <v>133</v>
      </c>
      <c r="E181" s="60" t="s">
        <v>260</v>
      </c>
      <c r="F181" s="61" t="s">
        <v>83</v>
      </c>
      <c r="G181" s="121"/>
      <c r="H181" s="134">
        <f>H182</f>
        <v>33</v>
      </c>
    </row>
    <row r="182" spans="1:8" ht="12.75">
      <c r="A182" s="1" t="s">
        <v>227</v>
      </c>
      <c r="B182" s="130" t="s">
        <v>136</v>
      </c>
      <c r="C182" s="130" t="s">
        <v>131</v>
      </c>
      <c r="D182" s="59" t="s">
        <v>133</v>
      </c>
      <c r="E182" s="60" t="s">
        <v>260</v>
      </c>
      <c r="F182" s="61" t="s">
        <v>83</v>
      </c>
      <c r="G182" s="121">
        <v>200</v>
      </c>
      <c r="H182" s="134">
        <v>33</v>
      </c>
    </row>
    <row r="183" spans="1:8" ht="51">
      <c r="A183" s="1" t="s">
        <v>87</v>
      </c>
      <c r="B183" s="130" t="s">
        <v>136</v>
      </c>
      <c r="C183" s="130" t="s">
        <v>131</v>
      </c>
      <c r="D183" s="59" t="s">
        <v>133</v>
      </c>
      <c r="E183" s="60" t="s">
        <v>28</v>
      </c>
      <c r="F183" s="61" t="s">
        <v>214</v>
      </c>
      <c r="G183" s="121"/>
      <c r="H183" s="134">
        <f>H184</f>
        <v>25</v>
      </c>
    </row>
    <row r="184" spans="1:8" ht="63.75">
      <c r="A184" s="1" t="s">
        <v>89</v>
      </c>
      <c r="B184" s="130" t="s">
        <v>136</v>
      </c>
      <c r="C184" s="130" t="s">
        <v>131</v>
      </c>
      <c r="D184" s="59" t="s">
        <v>133</v>
      </c>
      <c r="E184" s="60" t="s">
        <v>28</v>
      </c>
      <c r="F184" s="61" t="s">
        <v>88</v>
      </c>
      <c r="G184" s="121"/>
      <c r="H184" s="134">
        <f>H185</f>
        <v>25</v>
      </c>
    </row>
    <row r="185" spans="1:8" ht="12.75">
      <c r="A185" s="1" t="s">
        <v>227</v>
      </c>
      <c r="B185" s="130" t="s">
        <v>136</v>
      </c>
      <c r="C185" s="130" t="s">
        <v>131</v>
      </c>
      <c r="D185" s="59" t="s">
        <v>133</v>
      </c>
      <c r="E185" s="60" t="s">
        <v>28</v>
      </c>
      <c r="F185" s="61" t="s">
        <v>88</v>
      </c>
      <c r="G185" s="121">
        <v>200</v>
      </c>
      <c r="H185" s="134">
        <v>25</v>
      </c>
    </row>
    <row r="186" spans="1:8" ht="51">
      <c r="A186" s="1" t="s">
        <v>90</v>
      </c>
      <c r="B186" s="130" t="s">
        <v>136</v>
      </c>
      <c r="C186" s="130" t="s">
        <v>131</v>
      </c>
      <c r="D186" s="59" t="s">
        <v>133</v>
      </c>
      <c r="E186" s="60" t="s">
        <v>266</v>
      </c>
      <c r="F186" s="61" t="s">
        <v>214</v>
      </c>
      <c r="G186" s="121"/>
      <c r="H186" s="134">
        <f>H187</f>
        <v>60</v>
      </c>
    </row>
    <row r="187" spans="1:8" ht="63.75">
      <c r="A187" s="1" t="s">
        <v>69</v>
      </c>
      <c r="B187" s="130" t="s">
        <v>136</v>
      </c>
      <c r="C187" s="130" t="s">
        <v>131</v>
      </c>
      <c r="D187" s="59" t="s">
        <v>133</v>
      </c>
      <c r="E187" s="60" t="s">
        <v>266</v>
      </c>
      <c r="F187" s="61" t="s">
        <v>68</v>
      </c>
      <c r="G187" s="121"/>
      <c r="H187" s="134">
        <f>H188</f>
        <v>60</v>
      </c>
    </row>
    <row r="188" spans="1:8" ht="12.75">
      <c r="A188" s="1" t="s">
        <v>227</v>
      </c>
      <c r="B188" s="130" t="s">
        <v>136</v>
      </c>
      <c r="C188" s="130" t="s">
        <v>131</v>
      </c>
      <c r="D188" s="59" t="s">
        <v>133</v>
      </c>
      <c r="E188" s="60" t="s">
        <v>266</v>
      </c>
      <c r="F188" s="61" t="s">
        <v>68</v>
      </c>
      <c r="G188" s="121">
        <v>200</v>
      </c>
      <c r="H188" s="134">
        <v>60</v>
      </c>
    </row>
    <row r="189" spans="1:8" ht="12.75">
      <c r="A189" s="135" t="s">
        <v>91</v>
      </c>
      <c r="B189" s="36" t="s">
        <v>141</v>
      </c>
      <c r="C189" s="37"/>
      <c r="D189" s="38"/>
      <c r="E189" s="39"/>
      <c r="F189" s="61"/>
      <c r="G189" s="121"/>
      <c r="H189" s="134">
        <f>H190</f>
        <v>4906.4</v>
      </c>
    </row>
    <row r="190" spans="1:8" ht="12.75">
      <c r="A190" s="44" t="s">
        <v>142</v>
      </c>
      <c r="B190" s="44" t="s">
        <v>141</v>
      </c>
      <c r="C190" s="45" t="s">
        <v>130</v>
      </c>
      <c r="D190" s="38"/>
      <c r="E190" s="39"/>
      <c r="F190" s="61"/>
      <c r="G190" s="121"/>
      <c r="H190" s="170">
        <v>4906.4</v>
      </c>
    </row>
    <row r="191" spans="1:8" ht="25.5">
      <c r="A191" s="69" t="s">
        <v>92</v>
      </c>
      <c r="B191" s="70" t="s">
        <v>141</v>
      </c>
      <c r="C191" s="71" t="s">
        <v>130</v>
      </c>
      <c r="D191" s="72" t="s">
        <v>93</v>
      </c>
      <c r="E191" s="73"/>
      <c r="F191" s="74"/>
      <c r="G191" s="75"/>
      <c r="H191" s="76">
        <f>H192+H201</f>
        <v>4598.9</v>
      </c>
    </row>
    <row r="192" spans="1:8" ht="51">
      <c r="A192" s="109" t="s">
        <v>94</v>
      </c>
      <c r="B192" s="130" t="s">
        <v>141</v>
      </c>
      <c r="C192" s="130" t="s">
        <v>130</v>
      </c>
      <c r="D192" s="59" t="s">
        <v>93</v>
      </c>
      <c r="E192" s="60" t="s">
        <v>216</v>
      </c>
      <c r="F192" s="61" t="s">
        <v>214</v>
      </c>
      <c r="G192" s="121"/>
      <c r="H192" s="134">
        <f>H193</f>
        <v>4113.9</v>
      </c>
    </row>
    <row r="193" spans="1:8" ht="51">
      <c r="A193" s="1" t="s">
        <v>96</v>
      </c>
      <c r="B193" s="130" t="s">
        <v>141</v>
      </c>
      <c r="C193" s="130" t="s">
        <v>130</v>
      </c>
      <c r="D193" s="59" t="s">
        <v>93</v>
      </c>
      <c r="E193" s="60" t="s">
        <v>216</v>
      </c>
      <c r="F193" s="61" t="s">
        <v>95</v>
      </c>
      <c r="G193" s="121"/>
      <c r="H193" s="134">
        <f>SUM(H194:H196)</f>
        <v>4113.9</v>
      </c>
    </row>
    <row r="194" spans="1:8" ht="36">
      <c r="A194" s="133" t="s">
        <v>219</v>
      </c>
      <c r="B194" s="130" t="s">
        <v>141</v>
      </c>
      <c r="C194" s="130" t="s">
        <v>130</v>
      </c>
      <c r="D194" s="59" t="s">
        <v>93</v>
      </c>
      <c r="E194" s="60" t="s">
        <v>216</v>
      </c>
      <c r="F194" s="61" t="s">
        <v>95</v>
      </c>
      <c r="G194" s="121">
        <v>100</v>
      </c>
      <c r="H194" s="134">
        <v>2181.5</v>
      </c>
    </row>
    <row r="195" spans="1:8" ht="12.75">
      <c r="A195" s="133" t="s">
        <v>227</v>
      </c>
      <c r="B195" s="130" t="s">
        <v>141</v>
      </c>
      <c r="C195" s="130" t="s">
        <v>130</v>
      </c>
      <c r="D195" s="59" t="s">
        <v>93</v>
      </c>
      <c r="E195" s="60" t="s">
        <v>216</v>
      </c>
      <c r="F195" s="61" t="s">
        <v>95</v>
      </c>
      <c r="G195" s="121">
        <v>200</v>
      </c>
      <c r="H195" s="134">
        <v>1930.4</v>
      </c>
    </row>
    <row r="196" spans="1:8" ht="12.75">
      <c r="A196" s="66" t="s">
        <v>229</v>
      </c>
      <c r="B196" s="130" t="s">
        <v>141</v>
      </c>
      <c r="C196" s="130" t="s">
        <v>130</v>
      </c>
      <c r="D196" s="59" t="s">
        <v>93</v>
      </c>
      <c r="E196" s="60" t="s">
        <v>216</v>
      </c>
      <c r="F196" s="61" t="s">
        <v>95</v>
      </c>
      <c r="G196" s="121">
        <v>800</v>
      </c>
      <c r="H196" s="134">
        <v>2</v>
      </c>
    </row>
    <row r="197" spans="1:8" ht="12.75">
      <c r="A197" s="69" t="s">
        <v>3</v>
      </c>
      <c r="B197" s="70" t="s">
        <v>141</v>
      </c>
      <c r="C197" s="71" t="s">
        <v>130</v>
      </c>
      <c r="D197" s="72" t="s">
        <v>205</v>
      </c>
      <c r="E197" s="73">
        <v>0</v>
      </c>
      <c r="F197" s="74" t="s">
        <v>214</v>
      </c>
      <c r="G197" s="121"/>
      <c r="H197" s="134">
        <f>H198</f>
        <v>57.7</v>
      </c>
    </row>
    <row r="198" spans="1:8" ht="12.75">
      <c r="A198" s="133" t="s">
        <v>98</v>
      </c>
      <c r="B198" s="136" t="s">
        <v>141</v>
      </c>
      <c r="C198" s="136" t="s">
        <v>130</v>
      </c>
      <c r="D198" s="137" t="s">
        <v>205</v>
      </c>
      <c r="E198" s="138" t="s">
        <v>5</v>
      </c>
      <c r="F198" s="139" t="s">
        <v>214</v>
      </c>
      <c r="G198" s="121"/>
      <c r="H198" s="140">
        <f>H199</f>
        <v>57.7</v>
      </c>
    </row>
    <row r="199" spans="1:8" ht="12.75">
      <c r="A199" s="1" t="s">
        <v>40</v>
      </c>
      <c r="B199" s="130" t="s">
        <v>141</v>
      </c>
      <c r="C199" s="130" t="s">
        <v>130</v>
      </c>
      <c r="D199" s="59" t="s">
        <v>205</v>
      </c>
      <c r="E199" s="60" t="s">
        <v>5</v>
      </c>
      <c r="F199" s="61" t="s">
        <v>41</v>
      </c>
      <c r="G199" s="121"/>
      <c r="H199" s="134">
        <f>H200</f>
        <v>57.7</v>
      </c>
    </row>
    <row r="200" spans="1:8" ht="38.25">
      <c r="A200" s="1" t="s">
        <v>219</v>
      </c>
      <c r="B200" s="130" t="s">
        <v>141</v>
      </c>
      <c r="C200" s="130" t="s">
        <v>130</v>
      </c>
      <c r="D200" s="59" t="s">
        <v>205</v>
      </c>
      <c r="E200" s="60" t="s">
        <v>5</v>
      </c>
      <c r="F200" s="61" t="s">
        <v>41</v>
      </c>
      <c r="G200" s="61" t="s">
        <v>224</v>
      </c>
      <c r="H200" s="134">
        <v>57.7</v>
      </c>
    </row>
    <row r="201" spans="1:8" ht="51">
      <c r="A201" s="109" t="s">
        <v>97</v>
      </c>
      <c r="B201" s="130" t="s">
        <v>141</v>
      </c>
      <c r="C201" s="130" t="s">
        <v>130</v>
      </c>
      <c r="D201" s="59" t="s">
        <v>93</v>
      </c>
      <c r="E201" s="60" t="s">
        <v>260</v>
      </c>
      <c r="F201" s="61" t="s">
        <v>214</v>
      </c>
      <c r="G201" s="121"/>
      <c r="H201" s="134">
        <f>H202</f>
        <v>485</v>
      </c>
    </row>
    <row r="202" spans="1:8" ht="51">
      <c r="A202" s="1" t="s">
        <v>96</v>
      </c>
      <c r="B202" s="130" t="s">
        <v>141</v>
      </c>
      <c r="C202" s="130" t="s">
        <v>130</v>
      </c>
      <c r="D202" s="59" t="s">
        <v>93</v>
      </c>
      <c r="E202" s="60" t="s">
        <v>260</v>
      </c>
      <c r="F202" s="61" t="s">
        <v>95</v>
      </c>
      <c r="G202" s="121"/>
      <c r="H202" s="134">
        <f>H203+H204+H205</f>
        <v>485</v>
      </c>
    </row>
    <row r="203" spans="1:8" ht="36">
      <c r="A203" s="133" t="s">
        <v>219</v>
      </c>
      <c r="B203" s="130" t="s">
        <v>141</v>
      </c>
      <c r="C203" s="130" t="s">
        <v>130</v>
      </c>
      <c r="D203" s="59" t="s">
        <v>93</v>
      </c>
      <c r="E203" s="60" t="s">
        <v>260</v>
      </c>
      <c r="F203" s="61" t="s">
        <v>95</v>
      </c>
      <c r="G203" s="121">
        <v>100</v>
      </c>
      <c r="H203" s="134">
        <v>424</v>
      </c>
    </row>
    <row r="204" spans="1:8" ht="12.75">
      <c r="A204" s="133" t="s">
        <v>227</v>
      </c>
      <c r="B204" s="130" t="s">
        <v>141</v>
      </c>
      <c r="C204" s="130" t="s">
        <v>130</v>
      </c>
      <c r="D204" s="59" t="s">
        <v>93</v>
      </c>
      <c r="E204" s="60" t="s">
        <v>260</v>
      </c>
      <c r="F204" s="61" t="s">
        <v>95</v>
      </c>
      <c r="G204" s="121">
        <v>200</v>
      </c>
      <c r="H204" s="134">
        <f>9.6+49.4</f>
        <v>59</v>
      </c>
    </row>
    <row r="205" spans="1:8" ht="12.75">
      <c r="A205" s="66" t="s">
        <v>229</v>
      </c>
      <c r="B205" s="130" t="s">
        <v>141</v>
      </c>
      <c r="C205" s="130" t="s">
        <v>130</v>
      </c>
      <c r="D205" s="59" t="s">
        <v>93</v>
      </c>
      <c r="E205" s="60" t="s">
        <v>260</v>
      </c>
      <c r="F205" s="61" t="s">
        <v>95</v>
      </c>
      <c r="G205" s="121">
        <v>800</v>
      </c>
      <c r="H205" s="134">
        <v>2</v>
      </c>
    </row>
    <row r="206" spans="1:8" ht="12.75">
      <c r="A206" s="69" t="s">
        <v>3</v>
      </c>
      <c r="B206" s="70" t="s">
        <v>141</v>
      </c>
      <c r="C206" s="71" t="s">
        <v>130</v>
      </c>
      <c r="D206" s="72" t="s">
        <v>205</v>
      </c>
      <c r="E206" s="73">
        <v>0</v>
      </c>
      <c r="F206" s="74" t="s">
        <v>214</v>
      </c>
      <c r="G206" s="75"/>
      <c r="H206" s="76">
        <f>H207</f>
        <v>249.8</v>
      </c>
    </row>
    <row r="207" spans="1:8" ht="12.75">
      <c r="A207" s="133" t="s">
        <v>98</v>
      </c>
      <c r="B207" s="136" t="s">
        <v>141</v>
      </c>
      <c r="C207" s="136" t="s">
        <v>130</v>
      </c>
      <c r="D207" s="137" t="s">
        <v>205</v>
      </c>
      <c r="E207" s="138" t="s">
        <v>5</v>
      </c>
      <c r="F207" s="139" t="s">
        <v>214</v>
      </c>
      <c r="G207" s="60"/>
      <c r="H207" s="140">
        <f>H208+H210</f>
        <v>249.8</v>
      </c>
    </row>
    <row r="208" spans="1:8" ht="48">
      <c r="A208" s="141" t="s">
        <v>99</v>
      </c>
      <c r="B208" s="142" t="s">
        <v>141</v>
      </c>
      <c r="C208" s="142" t="s">
        <v>130</v>
      </c>
      <c r="D208" s="99" t="s">
        <v>205</v>
      </c>
      <c r="E208" s="100" t="s">
        <v>5</v>
      </c>
      <c r="F208" s="143" t="s">
        <v>100</v>
      </c>
      <c r="G208" s="144"/>
      <c r="H208" s="140">
        <f>H209</f>
        <v>241.3</v>
      </c>
    </row>
    <row r="209" spans="1:8" ht="12.75">
      <c r="A209" s="1" t="s">
        <v>101</v>
      </c>
      <c r="B209" s="130" t="s">
        <v>141</v>
      </c>
      <c r="C209" s="130" t="s">
        <v>130</v>
      </c>
      <c r="D209" s="59" t="s">
        <v>205</v>
      </c>
      <c r="E209" s="60" t="s">
        <v>5</v>
      </c>
      <c r="F209" s="61" t="s">
        <v>100</v>
      </c>
      <c r="G209" s="121" t="s">
        <v>102</v>
      </c>
      <c r="H209" s="134">
        <v>241.3</v>
      </c>
    </row>
    <row r="210" spans="1:8" ht="12.75">
      <c r="A210" s="1" t="s">
        <v>103</v>
      </c>
      <c r="B210" s="130" t="s">
        <v>141</v>
      </c>
      <c r="C210" s="130" t="s">
        <v>130</v>
      </c>
      <c r="D210" s="59" t="s">
        <v>205</v>
      </c>
      <c r="E210" s="60" t="s">
        <v>5</v>
      </c>
      <c r="F210" s="61" t="s">
        <v>104</v>
      </c>
      <c r="G210" s="121"/>
      <c r="H210" s="134">
        <f>H211</f>
        <v>8.5</v>
      </c>
    </row>
    <row r="211" spans="1:8" ht="38.25">
      <c r="A211" s="1" t="s">
        <v>219</v>
      </c>
      <c r="B211" s="130" t="s">
        <v>141</v>
      </c>
      <c r="C211" s="130" t="s">
        <v>130</v>
      </c>
      <c r="D211" s="59" t="s">
        <v>205</v>
      </c>
      <c r="E211" s="60" t="s">
        <v>5</v>
      </c>
      <c r="F211" s="61" t="s">
        <v>104</v>
      </c>
      <c r="G211" s="61" t="s">
        <v>224</v>
      </c>
      <c r="H211" s="134">
        <v>8.5</v>
      </c>
    </row>
    <row r="212" spans="1:8" ht="12.75">
      <c r="A212" s="135" t="s">
        <v>105</v>
      </c>
      <c r="B212" s="36" t="s">
        <v>154</v>
      </c>
      <c r="C212" s="37"/>
      <c r="D212" s="38"/>
      <c r="E212" s="39"/>
      <c r="F212" s="61"/>
      <c r="G212" s="146" t="s">
        <v>106</v>
      </c>
      <c r="H212" s="147">
        <f>H213</f>
        <v>13</v>
      </c>
    </row>
    <row r="213" spans="1:8" ht="12.75">
      <c r="A213" s="44" t="s">
        <v>155</v>
      </c>
      <c r="B213" s="44" t="s">
        <v>154</v>
      </c>
      <c r="C213" s="45" t="s">
        <v>130</v>
      </c>
      <c r="D213" s="38"/>
      <c r="E213" s="39"/>
      <c r="F213" s="40"/>
      <c r="G213" s="39"/>
      <c r="H213" s="68">
        <f>H214</f>
        <v>13</v>
      </c>
    </row>
    <row r="214" spans="1:8" ht="12.75">
      <c r="A214" s="69" t="s">
        <v>107</v>
      </c>
      <c r="B214" s="70" t="s">
        <v>154</v>
      </c>
      <c r="C214" s="71" t="s">
        <v>130</v>
      </c>
      <c r="D214" s="72" t="s">
        <v>108</v>
      </c>
      <c r="E214" s="73"/>
      <c r="F214" s="74"/>
      <c r="G214" s="75"/>
      <c r="H214" s="76">
        <f>H215</f>
        <v>13</v>
      </c>
    </row>
    <row r="215" spans="1:8" ht="25.5">
      <c r="A215" s="97" t="s">
        <v>109</v>
      </c>
      <c r="B215" s="148" t="s">
        <v>154</v>
      </c>
      <c r="C215" s="38" t="s">
        <v>130</v>
      </c>
      <c r="D215" s="38" t="s">
        <v>108</v>
      </c>
      <c r="E215" s="39" t="s">
        <v>252</v>
      </c>
      <c r="F215" s="40"/>
      <c r="G215" s="39"/>
      <c r="H215" s="86">
        <f>H216</f>
        <v>13</v>
      </c>
    </row>
    <row r="216" spans="1:8" ht="25.5">
      <c r="A216" s="109" t="s">
        <v>109</v>
      </c>
      <c r="B216" s="148" t="s">
        <v>154</v>
      </c>
      <c r="C216" s="38" t="s">
        <v>130</v>
      </c>
      <c r="D216" s="38" t="s">
        <v>108</v>
      </c>
      <c r="E216" s="39" t="s">
        <v>252</v>
      </c>
      <c r="F216" s="40" t="s">
        <v>110</v>
      </c>
      <c r="G216" s="39"/>
      <c r="H216" s="86">
        <f>H217</f>
        <v>13</v>
      </c>
    </row>
    <row r="217" spans="1:8" ht="12.75">
      <c r="A217" s="145" t="s">
        <v>101</v>
      </c>
      <c r="B217" s="148" t="s">
        <v>154</v>
      </c>
      <c r="C217" s="38" t="s">
        <v>130</v>
      </c>
      <c r="D217" s="38" t="s">
        <v>108</v>
      </c>
      <c r="E217" s="39" t="s">
        <v>252</v>
      </c>
      <c r="F217" s="40" t="s">
        <v>110</v>
      </c>
      <c r="G217" s="39" t="s">
        <v>102</v>
      </c>
      <c r="H217" s="86">
        <v>13</v>
      </c>
    </row>
    <row r="218" spans="1:8" ht="12.75">
      <c r="A218" s="3" t="s">
        <v>111</v>
      </c>
      <c r="B218" s="4"/>
      <c r="C218" s="4"/>
      <c r="D218" s="4"/>
      <c r="E218" s="4"/>
      <c r="F218" s="3"/>
      <c r="G218" s="3"/>
      <c r="H218" s="5">
        <f>H14+H72+H79+H99+H120+H189+H212</f>
        <v>13955.8</v>
      </c>
    </row>
    <row r="219" ht="20.25" customHeight="1"/>
    <row r="220" spans="7:8" ht="12.75">
      <c r="G220" s="149" t="s">
        <v>130</v>
      </c>
      <c r="H220" s="5">
        <f>H14</f>
        <v>4492.8</v>
      </c>
    </row>
    <row r="221" spans="7:8" ht="12.75">
      <c r="G221" s="149" t="s">
        <v>133</v>
      </c>
      <c r="H221" s="5">
        <f>H72</f>
        <v>154.5</v>
      </c>
    </row>
    <row r="222" spans="7:8" ht="12.75">
      <c r="G222" s="149" t="s">
        <v>131</v>
      </c>
      <c r="H222" s="150">
        <f>H79</f>
        <v>82.2</v>
      </c>
    </row>
    <row r="223" spans="7:8" ht="12.75">
      <c r="G223" s="149" t="s">
        <v>135</v>
      </c>
      <c r="H223" s="5">
        <f>H99</f>
        <v>1082.9</v>
      </c>
    </row>
    <row r="224" spans="7:8" ht="12.75">
      <c r="G224" s="149" t="s">
        <v>136</v>
      </c>
      <c r="H224" s="150">
        <f>H120</f>
        <v>3224</v>
      </c>
    </row>
    <row r="225" spans="7:8" ht="12.75">
      <c r="G225" s="149" t="s">
        <v>140</v>
      </c>
      <c r="H225" s="3"/>
    </row>
    <row r="226" spans="7:8" ht="12.75">
      <c r="G226" s="149" t="s">
        <v>141</v>
      </c>
      <c r="H226" s="150">
        <f>H189</f>
        <v>4906.4</v>
      </c>
    </row>
    <row r="227" spans="7:8" ht="12.75">
      <c r="G227" s="149">
        <v>10</v>
      </c>
      <c r="H227" s="5">
        <f>H212</f>
        <v>13</v>
      </c>
    </row>
    <row r="228" spans="7:8" ht="12.75">
      <c r="G228" s="149" t="s">
        <v>167</v>
      </c>
      <c r="H228" s="3"/>
    </row>
    <row r="229" ht="12.75">
      <c r="H229" s="10">
        <f>SUM(H220:H228)</f>
        <v>13955.8</v>
      </c>
    </row>
  </sheetData>
  <sheetProtection/>
  <autoFilter ref="D4:D229"/>
  <mergeCells count="13">
    <mergeCell ref="A2:H2"/>
    <mergeCell ref="B1:H1"/>
    <mergeCell ref="D4:H4"/>
    <mergeCell ref="A9:H9"/>
    <mergeCell ref="A5:H5"/>
    <mergeCell ref="A6:H6"/>
    <mergeCell ref="B7:H7"/>
    <mergeCell ref="A10:H10"/>
    <mergeCell ref="G11:H11"/>
    <mergeCell ref="B12:G12"/>
    <mergeCell ref="H12:H13"/>
    <mergeCell ref="D13:F13"/>
    <mergeCell ref="B3:H3"/>
  </mergeCells>
  <printOptions/>
  <pageMargins left="0.6299212598425197" right="0.31496062992125984" top="0.31496062992125984" bottom="0.35433070866141736" header="0.275590551181102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8"/>
  </sheetPr>
  <dimension ref="A2:J228"/>
  <sheetViews>
    <sheetView tabSelected="1" zoomScalePageLayoutView="0" workbookViewId="0" topLeftCell="B2">
      <selection activeCell="C4" sqref="C4:J4"/>
    </sheetView>
  </sheetViews>
  <sheetFormatPr defaultColWidth="9.140625" defaultRowHeight="12.75"/>
  <cols>
    <col min="1" max="1" width="4.8515625" style="2" hidden="1" customWidth="1"/>
    <col min="2" max="2" width="62.140625" style="2" customWidth="1"/>
    <col min="3" max="3" width="6.140625" style="2" customWidth="1"/>
    <col min="4" max="4" width="6.28125" style="2" customWidth="1"/>
    <col min="5" max="5" width="4.57421875" style="2" customWidth="1"/>
    <col min="6" max="6" width="3.7109375" style="2" customWidth="1"/>
    <col min="7" max="7" width="4.28125" style="2" customWidth="1"/>
    <col min="8" max="8" width="5.28125" style="2" customWidth="1"/>
    <col min="9" max="9" width="5.140625" style="2" customWidth="1"/>
    <col min="10" max="16384" width="9.140625" style="2" customWidth="1"/>
  </cols>
  <sheetData>
    <row r="1" ht="12.75" hidden="1"/>
    <row r="2" spans="7:10" ht="15.75">
      <c r="G2" s="192" t="s">
        <v>147</v>
      </c>
      <c r="H2" s="192"/>
      <c r="I2" s="192"/>
      <c r="J2" s="186"/>
    </row>
    <row r="3" spans="2:10" ht="42" customHeight="1">
      <c r="B3" s="188" t="s">
        <v>38</v>
      </c>
      <c r="C3" s="185"/>
      <c r="D3" s="185"/>
      <c r="E3" s="185"/>
      <c r="F3" s="185"/>
      <c r="G3" s="185"/>
      <c r="H3" s="185"/>
      <c r="I3" s="185"/>
      <c r="J3" s="185"/>
    </row>
    <row r="4" spans="2:10" ht="16.5" customHeight="1">
      <c r="B4" s="167"/>
      <c r="C4" s="182" t="s">
        <v>39</v>
      </c>
      <c r="D4" s="182"/>
      <c r="E4" s="182"/>
      <c r="F4" s="182"/>
      <c r="G4" s="182"/>
      <c r="H4" s="182"/>
      <c r="I4" s="182"/>
      <c r="J4" s="182"/>
    </row>
    <row r="5" spans="2:10" ht="17.25" customHeight="1">
      <c r="B5" s="167"/>
      <c r="C5" s="185" t="s">
        <v>169</v>
      </c>
      <c r="D5" s="185"/>
      <c r="E5" s="185"/>
      <c r="F5" s="185"/>
      <c r="G5" s="185"/>
      <c r="H5" s="185"/>
      <c r="I5" s="185"/>
      <c r="J5" s="185"/>
    </row>
    <row r="6" spans="2:10" ht="32.25" customHeight="1">
      <c r="B6" s="191" t="s">
        <v>163</v>
      </c>
      <c r="C6" s="186"/>
      <c r="D6" s="186"/>
      <c r="E6" s="186"/>
      <c r="F6" s="186"/>
      <c r="G6" s="186"/>
      <c r="H6" s="186"/>
      <c r="I6" s="186"/>
      <c r="J6" s="186"/>
    </row>
    <row r="7" spans="4:10" ht="19.5" customHeight="1">
      <c r="D7" s="189" t="s">
        <v>162</v>
      </c>
      <c r="E7" s="189"/>
      <c r="F7" s="189"/>
      <c r="G7" s="189"/>
      <c r="H7" s="189"/>
      <c r="I7" s="189"/>
      <c r="J7" s="190"/>
    </row>
    <row r="8" spans="2:10" ht="15.75">
      <c r="B8" s="195" t="s">
        <v>168</v>
      </c>
      <c r="C8" s="195"/>
      <c r="D8" s="195"/>
      <c r="E8" s="195"/>
      <c r="F8" s="195"/>
      <c r="G8" s="195"/>
      <c r="H8" s="195"/>
      <c r="I8" s="195"/>
      <c r="J8" s="195"/>
    </row>
    <row r="9" spans="2:10" ht="15.75">
      <c r="B9" s="174" t="s">
        <v>119</v>
      </c>
      <c r="C9" s="174"/>
      <c r="D9" s="174"/>
      <c r="E9" s="174"/>
      <c r="F9" s="174"/>
      <c r="G9" s="174"/>
      <c r="H9" s="174"/>
      <c r="I9" s="174"/>
      <c r="J9" s="174"/>
    </row>
    <row r="10" ht="0.75" customHeight="1"/>
    <row r="11" spans="2:10" ht="12.75">
      <c r="B11" s="30" t="s">
        <v>149</v>
      </c>
      <c r="C11" s="193" t="s">
        <v>144</v>
      </c>
      <c r="D11" s="176" t="s">
        <v>210</v>
      </c>
      <c r="E11" s="177"/>
      <c r="F11" s="177"/>
      <c r="G11" s="177"/>
      <c r="H11" s="177"/>
      <c r="I11" s="178"/>
      <c r="J11" s="179" t="s">
        <v>204</v>
      </c>
    </row>
    <row r="12" spans="2:10" ht="35.25" customHeight="1">
      <c r="B12" s="31"/>
      <c r="C12" s="194"/>
      <c r="D12" s="32" t="s">
        <v>152</v>
      </c>
      <c r="E12" s="33" t="s">
        <v>151</v>
      </c>
      <c r="F12" s="180" t="s">
        <v>150</v>
      </c>
      <c r="G12" s="180"/>
      <c r="H12" s="180"/>
      <c r="I12" s="34" t="s">
        <v>153</v>
      </c>
      <c r="J12" s="179"/>
    </row>
    <row r="13" spans="1:10" ht="15.75">
      <c r="A13" s="151"/>
      <c r="B13" s="152" t="s">
        <v>209</v>
      </c>
      <c r="C13" s="159">
        <v>871</v>
      </c>
      <c r="D13" s="153"/>
      <c r="E13" s="154"/>
      <c r="F13" s="155"/>
      <c r="G13" s="156"/>
      <c r="H13" s="157"/>
      <c r="I13" s="158"/>
      <c r="J13" s="160">
        <f>J14+J72+J79+J98++J119+J188+J211</f>
        <v>13955.8</v>
      </c>
    </row>
    <row r="14" spans="2:10" ht="14.25">
      <c r="B14" s="35" t="s">
        <v>129</v>
      </c>
      <c r="C14" s="35">
        <v>871</v>
      </c>
      <c r="D14" s="36" t="s">
        <v>130</v>
      </c>
      <c r="E14" s="37" t="s">
        <v>127</v>
      </c>
      <c r="F14" s="38"/>
      <c r="G14" s="39"/>
      <c r="H14" s="40" t="s">
        <v>128</v>
      </c>
      <c r="I14" s="41" t="s">
        <v>126</v>
      </c>
      <c r="J14" s="42">
        <f>J15+J20+J38+J45+J50+J55</f>
        <v>4492.8</v>
      </c>
    </row>
    <row r="15" spans="2:10" ht="25.5">
      <c r="B15" s="43" t="s">
        <v>132</v>
      </c>
      <c r="C15" s="132">
        <v>871</v>
      </c>
      <c r="D15" s="44" t="s">
        <v>130</v>
      </c>
      <c r="E15" s="45" t="s">
        <v>133</v>
      </c>
      <c r="F15" s="38"/>
      <c r="G15" s="39"/>
      <c r="H15" s="40" t="s">
        <v>128</v>
      </c>
      <c r="I15" s="46" t="s">
        <v>126</v>
      </c>
      <c r="J15" s="47">
        <f>J16</f>
        <v>681.5</v>
      </c>
    </row>
    <row r="16" spans="2:10" ht="12.75">
      <c r="B16" s="48" t="s">
        <v>211</v>
      </c>
      <c r="C16" s="161">
        <v>871</v>
      </c>
      <c r="D16" s="49" t="s">
        <v>130</v>
      </c>
      <c r="E16" s="50" t="s">
        <v>133</v>
      </c>
      <c r="F16" s="51" t="s">
        <v>212</v>
      </c>
      <c r="G16" s="52" t="s">
        <v>213</v>
      </c>
      <c r="H16" s="53" t="s">
        <v>214</v>
      </c>
      <c r="I16" s="54"/>
      <c r="J16" s="55">
        <f>J17</f>
        <v>681.5</v>
      </c>
    </row>
    <row r="17" spans="2:10" ht="12.75">
      <c r="B17" s="56" t="s">
        <v>120</v>
      </c>
      <c r="C17" s="162">
        <v>871</v>
      </c>
      <c r="D17" s="57" t="s">
        <v>130</v>
      </c>
      <c r="E17" s="58" t="s">
        <v>133</v>
      </c>
      <c r="F17" s="59" t="s">
        <v>215</v>
      </c>
      <c r="G17" s="60" t="s">
        <v>216</v>
      </c>
      <c r="H17" s="61" t="s">
        <v>214</v>
      </c>
      <c r="I17" s="62"/>
      <c r="J17" s="26">
        <f>J18</f>
        <v>681.5</v>
      </c>
    </row>
    <row r="18" spans="2:10" ht="38.25">
      <c r="B18" s="63" t="s">
        <v>217</v>
      </c>
      <c r="C18" s="162">
        <v>871</v>
      </c>
      <c r="D18" s="57" t="s">
        <v>130</v>
      </c>
      <c r="E18" s="58" t="s">
        <v>133</v>
      </c>
      <c r="F18" s="59" t="s">
        <v>215</v>
      </c>
      <c r="G18" s="60" t="s">
        <v>216</v>
      </c>
      <c r="H18" s="61" t="s">
        <v>218</v>
      </c>
      <c r="I18" s="64"/>
      <c r="J18" s="65">
        <f>J19</f>
        <v>681.5</v>
      </c>
    </row>
    <row r="19" spans="2:10" ht="51">
      <c r="B19" s="66" t="s">
        <v>219</v>
      </c>
      <c r="C19" s="162">
        <v>871</v>
      </c>
      <c r="D19" s="57" t="s">
        <v>130</v>
      </c>
      <c r="E19" s="58" t="s">
        <v>133</v>
      </c>
      <c r="F19" s="59" t="s">
        <v>215</v>
      </c>
      <c r="G19" s="60" t="s">
        <v>216</v>
      </c>
      <c r="H19" s="61" t="s">
        <v>218</v>
      </c>
      <c r="I19" s="67">
        <v>100</v>
      </c>
      <c r="J19" s="65">
        <v>681.5</v>
      </c>
    </row>
    <row r="20" spans="2:10" ht="36">
      <c r="B20" s="44" t="s">
        <v>134</v>
      </c>
      <c r="C20" s="162">
        <v>871</v>
      </c>
      <c r="D20" s="44" t="s">
        <v>130</v>
      </c>
      <c r="E20" s="45" t="s">
        <v>135</v>
      </c>
      <c r="F20" s="38"/>
      <c r="G20" s="39"/>
      <c r="H20" s="40"/>
      <c r="I20" s="39" t="s">
        <v>126</v>
      </c>
      <c r="J20" s="68">
        <f>J21+J28</f>
        <v>2999</v>
      </c>
    </row>
    <row r="21" spans="2:10" ht="25.5">
      <c r="B21" s="69" t="s">
        <v>220</v>
      </c>
      <c r="C21" s="70">
        <v>871</v>
      </c>
      <c r="D21" s="70" t="s">
        <v>130</v>
      </c>
      <c r="E21" s="71" t="s">
        <v>135</v>
      </c>
      <c r="F21" s="72" t="s">
        <v>221</v>
      </c>
      <c r="G21" s="73" t="s">
        <v>213</v>
      </c>
      <c r="H21" s="74" t="s">
        <v>214</v>
      </c>
      <c r="I21" s="75"/>
      <c r="J21" s="76">
        <f>J22</f>
        <v>2975.8</v>
      </c>
    </row>
    <row r="22" spans="2:10" ht="12.75">
      <c r="B22" s="77" t="s">
        <v>222</v>
      </c>
      <c r="C22" s="162">
        <v>871</v>
      </c>
      <c r="D22" s="78" t="s">
        <v>130</v>
      </c>
      <c r="E22" s="79" t="s">
        <v>135</v>
      </c>
      <c r="F22" s="80" t="s">
        <v>221</v>
      </c>
      <c r="G22" s="81" t="s">
        <v>216</v>
      </c>
      <c r="H22" s="82" t="s">
        <v>214</v>
      </c>
      <c r="I22" s="83"/>
      <c r="J22" s="68">
        <f>J23+J25</f>
        <v>2975.8</v>
      </c>
    </row>
    <row r="23" spans="2:10" ht="51">
      <c r="B23" s="63" t="s">
        <v>223</v>
      </c>
      <c r="C23" s="162">
        <v>871</v>
      </c>
      <c r="D23" s="57" t="s">
        <v>130</v>
      </c>
      <c r="E23" s="58" t="s">
        <v>135</v>
      </c>
      <c r="F23" s="59" t="s">
        <v>221</v>
      </c>
      <c r="G23" s="60" t="s">
        <v>216</v>
      </c>
      <c r="H23" s="61" t="s">
        <v>218</v>
      </c>
      <c r="I23" s="39"/>
      <c r="J23" s="68">
        <f>J24</f>
        <v>2742.5</v>
      </c>
    </row>
    <row r="24" spans="2:10" ht="51">
      <c r="B24" s="84" t="s">
        <v>219</v>
      </c>
      <c r="C24" s="162">
        <v>871</v>
      </c>
      <c r="D24" s="57" t="s">
        <v>130</v>
      </c>
      <c r="E24" s="58" t="s">
        <v>135</v>
      </c>
      <c r="F24" s="59" t="s">
        <v>221</v>
      </c>
      <c r="G24" s="60" t="s">
        <v>216</v>
      </c>
      <c r="H24" s="61" t="s">
        <v>218</v>
      </c>
      <c r="I24" s="85" t="s">
        <v>224</v>
      </c>
      <c r="J24" s="86">
        <v>2742.5</v>
      </c>
    </row>
    <row r="25" spans="2:10" ht="38.25">
      <c r="B25" s="63" t="s">
        <v>225</v>
      </c>
      <c r="C25" s="162">
        <v>871</v>
      </c>
      <c r="D25" s="57" t="s">
        <v>130</v>
      </c>
      <c r="E25" s="58" t="s">
        <v>135</v>
      </c>
      <c r="F25" s="59" t="s">
        <v>221</v>
      </c>
      <c r="G25" s="60" t="s">
        <v>216</v>
      </c>
      <c r="H25" s="61" t="s">
        <v>226</v>
      </c>
      <c r="I25" s="85"/>
      <c r="J25" s="86">
        <f>J26+J27</f>
        <v>233.3</v>
      </c>
    </row>
    <row r="26" spans="2:10" ht="15.75" customHeight="1">
      <c r="B26" s="66" t="s">
        <v>227</v>
      </c>
      <c r="C26" s="162">
        <v>871</v>
      </c>
      <c r="D26" s="57" t="s">
        <v>130</v>
      </c>
      <c r="E26" s="58" t="s">
        <v>135</v>
      </c>
      <c r="F26" s="59" t="s">
        <v>221</v>
      </c>
      <c r="G26" s="60" t="s">
        <v>216</v>
      </c>
      <c r="H26" s="61" t="s">
        <v>226</v>
      </c>
      <c r="I26" s="85" t="s">
        <v>228</v>
      </c>
      <c r="J26" s="86">
        <v>207.3</v>
      </c>
    </row>
    <row r="27" spans="2:10" ht="12.75">
      <c r="B27" s="66" t="s">
        <v>229</v>
      </c>
      <c r="C27" s="162">
        <v>871</v>
      </c>
      <c r="D27" s="57" t="s">
        <v>130</v>
      </c>
      <c r="E27" s="58" t="s">
        <v>135</v>
      </c>
      <c r="F27" s="59" t="s">
        <v>221</v>
      </c>
      <c r="G27" s="60" t="s">
        <v>216</v>
      </c>
      <c r="H27" s="61" t="s">
        <v>226</v>
      </c>
      <c r="I27" s="39" t="s">
        <v>230</v>
      </c>
      <c r="J27" s="86">
        <v>26</v>
      </c>
    </row>
    <row r="28" spans="2:10" ht="12.75">
      <c r="B28" s="69" t="s">
        <v>231</v>
      </c>
      <c r="C28" s="70">
        <v>871</v>
      </c>
      <c r="D28" s="70" t="s">
        <v>130</v>
      </c>
      <c r="E28" s="71" t="s">
        <v>135</v>
      </c>
      <c r="F28" s="72" t="s">
        <v>232</v>
      </c>
      <c r="G28" s="73" t="s">
        <v>213</v>
      </c>
      <c r="H28" s="74" t="s">
        <v>214</v>
      </c>
      <c r="I28" s="75"/>
      <c r="J28" s="76">
        <f>J29</f>
        <v>23.200000000000003</v>
      </c>
    </row>
    <row r="29" spans="2:10" ht="51">
      <c r="B29" s="77" t="s">
        <v>233</v>
      </c>
      <c r="C29" s="162">
        <v>871</v>
      </c>
      <c r="D29" s="57" t="s">
        <v>130</v>
      </c>
      <c r="E29" s="58" t="s">
        <v>135</v>
      </c>
      <c r="F29" s="59" t="s">
        <v>232</v>
      </c>
      <c r="G29" s="60" t="s">
        <v>216</v>
      </c>
      <c r="H29" s="61" t="s">
        <v>214</v>
      </c>
      <c r="I29" s="41"/>
      <c r="J29" s="86">
        <f>J30+J32+J34+J36</f>
        <v>23.200000000000003</v>
      </c>
    </row>
    <row r="30" spans="2:10" ht="24">
      <c r="B30" s="87" t="s">
        <v>234</v>
      </c>
      <c r="C30" s="162">
        <v>871</v>
      </c>
      <c r="D30" s="57" t="s">
        <v>130</v>
      </c>
      <c r="E30" s="58" t="s">
        <v>135</v>
      </c>
      <c r="F30" s="59" t="s">
        <v>232</v>
      </c>
      <c r="G30" s="60" t="s">
        <v>216</v>
      </c>
      <c r="H30" s="61" t="s">
        <v>235</v>
      </c>
      <c r="I30" s="85"/>
      <c r="J30" s="86">
        <f>J31</f>
        <v>6.7</v>
      </c>
    </row>
    <row r="31" spans="2:10" ht="12.75">
      <c r="B31" s="66" t="s">
        <v>231</v>
      </c>
      <c r="C31" s="162">
        <v>871</v>
      </c>
      <c r="D31" s="57" t="s">
        <v>130</v>
      </c>
      <c r="E31" s="58" t="s">
        <v>135</v>
      </c>
      <c r="F31" s="59" t="s">
        <v>232</v>
      </c>
      <c r="G31" s="60" t="s">
        <v>216</v>
      </c>
      <c r="H31" s="61" t="s">
        <v>235</v>
      </c>
      <c r="I31" s="85">
        <v>500</v>
      </c>
      <c r="J31" s="86">
        <v>6.7</v>
      </c>
    </row>
    <row r="32" spans="2:10" ht="48">
      <c r="B32" s="87" t="s">
        <v>236</v>
      </c>
      <c r="C32" s="162">
        <v>871</v>
      </c>
      <c r="D32" s="57" t="s">
        <v>130</v>
      </c>
      <c r="E32" s="58" t="s">
        <v>135</v>
      </c>
      <c r="F32" s="59" t="s">
        <v>232</v>
      </c>
      <c r="G32" s="60" t="s">
        <v>216</v>
      </c>
      <c r="H32" s="61" t="s">
        <v>237</v>
      </c>
      <c r="I32" s="85"/>
      <c r="J32" s="86">
        <f>J33</f>
        <v>1.9</v>
      </c>
    </row>
    <row r="33" spans="2:10" ht="12.75">
      <c r="B33" s="66" t="s">
        <v>231</v>
      </c>
      <c r="C33" s="162">
        <v>871</v>
      </c>
      <c r="D33" s="57" t="s">
        <v>130</v>
      </c>
      <c r="E33" s="58" t="s">
        <v>135</v>
      </c>
      <c r="F33" s="59" t="s">
        <v>232</v>
      </c>
      <c r="G33" s="60" t="s">
        <v>216</v>
      </c>
      <c r="H33" s="61" t="s">
        <v>237</v>
      </c>
      <c r="I33" s="85" t="s">
        <v>238</v>
      </c>
      <c r="J33" s="86">
        <v>1.9</v>
      </c>
    </row>
    <row r="34" spans="2:10" ht="24">
      <c r="B34" s="88" t="s">
        <v>239</v>
      </c>
      <c r="C34" s="162">
        <v>871</v>
      </c>
      <c r="D34" s="57" t="s">
        <v>130</v>
      </c>
      <c r="E34" s="58" t="s">
        <v>135</v>
      </c>
      <c r="F34" s="59" t="s">
        <v>232</v>
      </c>
      <c r="G34" s="60" t="s">
        <v>216</v>
      </c>
      <c r="H34" s="61" t="s">
        <v>240</v>
      </c>
      <c r="I34" s="85"/>
      <c r="J34" s="86">
        <f>J35</f>
        <v>9.5</v>
      </c>
    </row>
    <row r="35" spans="2:10" ht="12.75">
      <c r="B35" s="66" t="s">
        <v>231</v>
      </c>
      <c r="C35" s="162">
        <v>871</v>
      </c>
      <c r="D35" s="57" t="s">
        <v>130</v>
      </c>
      <c r="E35" s="58" t="s">
        <v>135</v>
      </c>
      <c r="F35" s="59" t="s">
        <v>232</v>
      </c>
      <c r="G35" s="60" t="s">
        <v>216</v>
      </c>
      <c r="H35" s="61" t="s">
        <v>240</v>
      </c>
      <c r="I35" s="85" t="s">
        <v>238</v>
      </c>
      <c r="J35" s="86">
        <v>9.5</v>
      </c>
    </row>
    <row r="36" spans="2:10" ht="36">
      <c r="B36" s="88" t="s">
        <v>241</v>
      </c>
      <c r="C36" s="162">
        <v>871</v>
      </c>
      <c r="D36" s="57" t="s">
        <v>130</v>
      </c>
      <c r="E36" s="58" t="s">
        <v>135</v>
      </c>
      <c r="F36" s="59" t="s">
        <v>232</v>
      </c>
      <c r="G36" s="60" t="s">
        <v>216</v>
      </c>
      <c r="H36" s="61" t="s">
        <v>242</v>
      </c>
      <c r="I36" s="41"/>
      <c r="J36" s="86">
        <f>J37</f>
        <v>5.1</v>
      </c>
    </row>
    <row r="37" spans="2:10" ht="12.75">
      <c r="B37" s="66" t="s">
        <v>231</v>
      </c>
      <c r="C37" s="162">
        <v>871</v>
      </c>
      <c r="D37" s="57" t="s">
        <v>130</v>
      </c>
      <c r="E37" s="58" t="s">
        <v>135</v>
      </c>
      <c r="F37" s="59" t="s">
        <v>232</v>
      </c>
      <c r="G37" s="60" t="s">
        <v>216</v>
      </c>
      <c r="H37" s="61" t="s">
        <v>242</v>
      </c>
      <c r="I37" s="85">
        <v>500</v>
      </c>
      <c r="J37" s="86">
        <v>5.1</v>
      </c>
    </row>
    <row r="38" spans="2:10" ht="25.5">
      <c r="B38" s="43" t="s">
        <v>164</v>
      </c>
      <c r="C38" s="162">
        <v>871</v>
      </c>
      <c r="D38" s="46" t="s">
        <v>130</v>
      </c>
      <c r="E38" s="89" t="s">
        <v>165</v>
      </c>
      <c r="F38" s="59"/>
      <c r="G38" s="60"/>
      <c r="H38" s="61"/>
      <c r="I38" s="90"/>
      <c r="J38" s="91">
        <f>J39</f>
        <v>87.9</v>
      </c>
    </row>
    <row r="39" spans="2:10" ht="12.75">
      <c r="B39" s="69" t="s">
        <v>231</v>
      </c>
      <c r="C39" s="70">
        <v>871</v>
      </c>
      <c r="D39" s="70" t="s">
        <v>130</v>
      </c>
      <c r="E39" s="71" t="s">
        <v>165</v>
      </c>
      <c r="F39" s="72"/>
      <c r="G39" s="73"/>
      <c r="H39" s="74"/>
      <c r="I39" s="75"/>
      <c r="J39" s="76">
        <f>J40</f>
        <v>87.9</v>
      </c>
    </row>
    <row r="40" spans="2:10" ht="51">
      <c r="B40" s="77" t="s">
        <v>233</v>
      </c>
      <c r="C40" s="162">
        <v>871</v>
      </c>
      <c r="D40" s="57" t="s">
        <v>130</v>
      </c>
      <c r="E40" s="58" t="s">
        <v>165</v>
      </c>
      <c r="F40" s="59" t="s">
        <v>232</v>
      </c>
      <c r="G40" s="60" t="s">
        <v>216</v>
      </c>
      <c r="H40" s="61" t="s">
        <v>214</v>
      </c>
      <c r="I40" s="90"/>
      <c r="J40" s="92">
        <f>J41+J43</f>
        <v>87.9</v>
      </c>
    </row>
    <row r="41" spans="2:10" ht="25.5">
      <c r="B41" s="93" t="s">
        <v>244</v>
      </c>
      <c r="C41" s="162">
        <v>871</v>
      </c>
      <c r="D41" s="57" t="s">
        <v>130</v>
      </c>
      <c r="E41" s="58" t="s">
        <v>165</v>
      </c>
      <c r="F41" s="59" t="s">
        <v>232</v>
      </c>
      <c r="G41" s="60" t="s">
        <v>216</v>
      </c>
      <c r="H41" s="61" t="s">
        <v>245</v>
      </c>
      <c r="I41" s="90"/>
      <c r="J41" s="92">
        <f>J42</f>
        <v>59.8</v>
      </c>
    </row>
    <row r="42" spans="2:10" ht="12.75">
      <c r="B42" s="66" t="s">
        <v>231</v>
      </c>
      <c r="C42" s="162">
        <v>871</v>
      </c>
      <c r="D42" s="57" t="s">
        <v>130</v>
      </c>
      <c r="E42" s="58" t="s">
        <v>165</v>
      </c>
      <c r="F42" s="59" t="s">
        <v>232</v>
      </c>
      <c r="G42" s="60" t="s">
        <v>216</v>
      </c>
      <c r="H42" s="61" t="s">
        <v>245</v>
      </c>
      <c r="I42" s="85" t="s">
        <v>238</v>
      </c>
      <c r="J42" s="92">
        <v>59.8</v>
      </c>
    </row>
    <row r="43" spans="2:10" ht="36">
      <c r="B43" s="87" t="s">
        <v>246</v>
      </c>
      <c r="C43" s="162">
        <v>871</v>
      </c>
      <c r="D43" s="57" t="s">
        <v>130</v>
      </c>
      <c r="E43" s="58" t="s">
        <v>165</v>
      </c>
      <c r="F43" s="59" t="s">
        <v>232</v>
      </c>
      <c r="G43" s="60" t="s">
        <v>216</v>
      </c>
      <c r="H43" s="61" t="s">
        <v>247</v>
      </c>
      <c r="I43" s="85"/>
      <c r="J43" s="92">
        <f>J44</f>
        <v>28.1</v>
      </c>
    </row>
    <row r="44" spans="2:10" ht="12.75">
      <c r="B44" s="66" t="s">
        <v>231</v>
      </c>
      <c r="C44" s="162">
        <v>871</v>
      </c>
      <c r="D44" s="57" t="s">
        <v>130</v>
      </c>
      <c r="E44" s="58" t="s">
        <v>165</v>
      </c>
      <c r="F44" s="59" t="s">
        <v>232</v>
      </c>
      <c r="G44" s="60" t="s">
        <v>216</v>
      </c>
      <c r="H44" s="61" t="s">
        <v>247</v>
      </c>
      <c r="I44" s="85" t="s">
        <v>238</v>
      </c>
      <c r="J44" s="92">
        <v>28.1</v>
      </c>
    </row>
    <row r="45" spans="2:10" ht="12.75">
      <c r="B45" s="94" t="s">
        <v>248</v>
      </c>
      <c r="C45" s="162">
        <v>871</v>
      </c>
      <c r="D45" s="44" t="s">
        <v>130</v>
      </c>
      <c r="E45" s="45" t="s">
        <v>140</v>
      </c>
      <c r="F45" s="59"/>
      <c r="G45" s="60"/>
      <c r="H45" s="61"/>
      <c r="I45" s="85"/>
      <c r="J45" s="68">
        <f>J46</f>
        <v>253.5</v>
      </c>
    </row>
    <row r="46" spans="2:10" ht="25.5">
      <c r="B46" s="69" t="s">
        <v>249</v>
      </c>
      <c r="C46" s="70">
        <v>871</v>
      </c>
      <c r="D46" s="70" t="s">
        <v>130</v>
      </c>
      <c r="E46" s="71" t="s">
        <v>140</v>
      </c>
      <c r="F46" s="72" t="s">
        <v>250</v>
      </c>
      <c r="G46" s="73" t="s">
        <v>213</v>
      </c>
      <c r="H46" s="74" t="s">
        <v>214</v>
      </c>
      <c r="I46" s="75"/>
      <c r="J46" s="76">
        <f>J47</f>
        <v>253.5</v>
      </c>
    </row>
    <row r="47" spans="2:10" ht="25.5">
      <c r="B47" s="84" t="s">
        <v>251</v>
      </c>
      <c r="C47" s="162">
        <v>871</v>
      </c>
      <c r="D47" s="95" t="s">
        <v>130</v>
      </c>
      <c r="E47" s="96" t="s">
        <v>140</v>
      </c>
      <c r="F47" s="59" t="s">
        <v>250</v>
      </c>
      <c r="G47" s="60" t="s">
        <v>252</v>
      </c>
      <c r="H47" s="61" t="s">
        <v>214</v>
      </c>
      <c r="I47" s="85"/>
      <c r="J47" s="86">
        <f>J48</f>
        <v>253.5</v>
      </c>
    </row>
    <row r="48" spans="2:10" ht="51">
      <c r="B48" s="84" t="s">
        <v>253</v>
      </c>
      <c r="C48" s="162">
        <v>871</v>
      </c>
      <c r="D48" s="95" t="s">
        <v>130</v>
      </c>
      <c r="E48" s="96" t="s">
        <v>140</v>
      </c>
      <c r="F48" s="59" t="s">
        <v>250</v>
      </c>
      <c r="G48" s="60" t="s">
        <v>252</v>
      </c>
      <c r="H48" s="61" t="s">
        <v>254</v>
      </c>
      <c r="I48" s="85"/>
      <c r="J48" s="86">
        <f>J49</f>
        <v>253.5</v>
      </c>
    </row>
    <row r="49" spans="2:10" ht="18" customHeight="1">
      <c r="B49" s="66" t="s">
        <v>227</v>
      </c>
      <c r="C49" s="162">
        <v>871</v>
      </c>
      <c r="D49" s="95" t="s">
        <v>130</v>
      </c>
      <c r="E49" s="96" t="s">
        <v>140</v>
      </c>
      <c r="F49" s="59" t="s">
        <v>250</v>
      </c>
      <c r="G49" s="60" t="s">
        <v>252</v>
      </c>
      <c r="H49" s="61" t="s">
        <v>254</v>
      </c>
      <c r="I49" s="85" t="s">
        <v>228</v>
      </c>
      <c r="J49" s="86">
        <v>253.5</v>
      </c>
    </row>
    <row r="50" spans="2:10" ht="12.75" hidden="1">
      <c r="B50" s="94" t="s">
        <v>121</v>
      </c>
      <c r="C50" s="162">
        <v>871</v>
      </c>
      <c r="D50" s="44" t="s">
        <v>208</v>
      </c>
      <c r="E50" s="45" t="s">
        <v>255</v>
      </c>
      <c r="F50" s="59"/>
      <c r="G50" s="60"/>
      <c r="H50" s="61"/>
      <c r="I50" s="85"/>
      <c r="J50" s="68">
        <f>J51</f>
        <v>0</v>
      </c>
    </row>
    <row r="51" spans="2:10" ht="12.75" hidden="1">
      <c r="B51" s="69" t="s">
        <v>121</v>
      </c>
      <c r="C51" s="70">
        <v>871</v>
      </c>
      <c r="D51" s="70" t="s">
        <v>130</v>
      </c>
      <c r="E51" s="71" t="s">
        <v>255</v>
      </c>
      <c r="F51" s="72" t="s">
        <v>256</v>
      </c>
      <c r="G51" s="73" t="s">
        <v>213</v>
      </c>
      <c r="H51" s="74" t="s">
        <v>214</v>
      </c>
      <c r="I51" s="75"/>
      <c r="J51" s="76">
        <f>J52</f>
        <v>0</v>
      </c>
    </row>
    <row r="52" spans="2:10" ht="12.75" hidden="1">
      <c r="B52" s="97" t="s">
        <v>122</v>
      </c>
      <c r="C52" s="162">
        <v>871</v>
      </c>
      <c r="D52" s="57" t="s">
        <v>130</v>
      </c>
      <c r="E52" s="58" t="s">
        <v>255</v>
      </c>
      <c r="F52" s="59" t="s">
        <v>256</v>
      </c>
      <c r="G52" s="60" t="s">
        <v>252</v>
      </c>
      <c r="H52" s="61" t="s">
        <v>214</v>
      </c>
      <c r="I52" s="85"/>
      <c r="J52" s="86">
        <f>J53</f>
        <v>0</v>
      </c>
    </row>
    <row r="53" spans="2:10" ht="25.5" hidden="1">
      <c r="B53" s="98" t="s">
        <v>257</v>
      </c>
      <c r="C53" s="162">
        <v>871</v>
      </c>
      <c r="D53" s="57" t="s">
        <v>130</v>
      </c>
      <c r="E53" s="58" t="s">
        <v>255</v>
      </c>
      <c r="F53" s="59" t="s">
        <v>256</v>
      </c>
      <c r="G53" s="60" t="s">
        <v>252</v>
      </c>
      <c r="H53" s="61" t="s">
        <v>258</v>
      </c>
      <c r="I53" s="85"/>
      <c r="J53" s="86">
        <f>J54</f>
        <v>0</v>
      </c>
    </row>
    <row r="54" spans="2:10" ht="12.75" hidden="1">
      <c r="B54" s="66" t="s">
        <v>229</v>
      </c>
      <c r="C54" s="162">
        <v>871</v>
      </c>
      <c r="D54" s="57" t="s">
        <v>130</v>
      </c>
      <c r="E54" s="58" t="s">
        <v>255</v>
      </c>
      <c r="F54" s="59" t="s">
        <v>256</v>
      </c>
      <c r="G54" s="60" t="s">
        <v>252</v>
      </c>
      <c r="H54" s="61" t="s">
        <v>258</v>
      </c>
      <c r="I54" s="85" t="s">
        <v>230</v>
      </c>
      <c r="J54" s="86"/>
    </row>
    <row r="55" spans="2:10" ht="12.75">
      <c r="B55" s="94" t="s">
        <v>143</v>
      </c>
      <c r="C55" s="162">
        <v>871</v>
      </c>
      <c r="D55" s="44" t="s">
        <v>130</v>
      </c>
      <c r="E55" s="45" t="s">
        <v>167</v>
      </c>
      <c r="F55" s="59"/>
      <c r="G55" s="60"/>
      <c r="H55" s="61"/>
      <c r="I55" s="85"/>
      <c r="J55" s="68">
        <f>J56+J60+J64</f>
        <v>470.9</v>
      </c>
    </row>
    <row r="56" spans="2:10" ht="12.75">
      <c r="B56" s="69" t="s">
        <v>231</v>
      </c>
      <c r="C56" s="70">
        <v>871</v>
      </c>
      <c r="D56" s="70" t="s">
        <v>130</v>
      </c>
      <c r="E56" s="71" t="s">
        <v>167</v>
      </c>
      <c r="F56" s="72" t="s">
        <v>232</v>
      </c>
      <c r="G56" s="73" t="s">
        <v>213</v>
      </c>
      <c r="H56" s="74" t="s">
        <v>214</v>
      </c>
      <c r="I56" s="75"/>
      <c r="J56" s="76">
        <f>J57</f>
        <v>23.2</v>
      </c>
    </row>
    <row r="57" spans="2:10" ht="38.25">
      <c r="B57" s="97" t="s">
        <v>259</v>
      </c>
      <c r="C57" s="162">
        <v>871</v>
      </c>
      <c r="D57" s="78" t="s">
        <v>130</v>
      </c>
      <c r="E57" s="79" t="s">
        <v>167</v>
      </c>
      <c r="F57" s="80" t="s">
        <v>232</v>
      </c>
      <c r="G57" s="81" t="s">
        <v>260</v>
      </c>
      <c r="H57" s="61" t="s">
        <v>214</v>
      </c>
      <c r="I57" s="85"/>
      <c r="J57" s="68">
        <f>J58</f>
        <v>23.2</v>
      </c>
    </row>
    <row r="58" spans="2:10" ht="36">
      <c r="B58" s="88" t="s">
        <v>261</v>
      </c>
      <c r="C58" s="162">
        <v>871</v>
      </c>
      <c r="D58" s="57" t="s">
        <v>130</v>
      </c>
      <c r="E58" s="58" t="s">
        <v>167</v>
      </c>
      <c r="F58" s="59" t="s">
        <v>232</v>
      </c>
      <c r="G58" s="60" t="s">
        <v>260</v>
      </c>
      <c r="H58" s="61" t="s">
        <v>262</v>
      </c>
      <c r="I58" s="57"/>
      <c r="J58" s="86">
        <f>J59</f>
        <v>23.2</v>
      </c>
    </row>
    <row r="59" spans="2:10" ht="12.75">
      <c r="B59" s="66" t="s">
        <v>231</v>
      </c>
      <c r="C59" s="162">
        <v>871</v>
      </c>
      <c r="D59" s="57" t="s">
        <v>130</v>
      </c>
      <c r="E59" s="58" t="s">
        <v>167</v>
      </c>
      <c r="F59" s="59" t="s">
        <v>232</v>
      </c>
      <c r="G59" s="60" t="s">
        <v>260</v>
      </c>
      <c r="H59" s="61" t="s">
        <v>262</v>
      </c>
      <c r="I59" s="57" t="s">
        <v>238</v>
      </c>
      <c r="J59" s="86">
        <v>23.2</v>
      </c>
    </row>
    <row r="60" spans="2:10" ht="38.25">
      <c r="B60" s="69" t="s">
        <v>264</v>
      </c>
      <c r="C60" s="70">
        <v>871</v>
      </c>
      <c r="D60" s="70" t="s">
        <v>130</v>
      </c>
      <c r="E60" s="71">
        <v>13</v>
      </c>
      <c r="F60" s="72" t="s">
        <v>130</v>
      </c>
      <c r="G60" s="73" t="s">
        <v>213</v>
      </c>
      <c r="H60" s="74" t="s">
        <v>214</v>
      </c>
      <c r="I60" s="75"/>
      <c r="J60" s="76">
        <f>J61</f>
        <v>180</v>
      </c>
    </row>
    <row r="61" spans="2:10" ht="60">
      <c r="B61" s="88" t="s">
        <v>265</v>
      </c>
      <c r="C61" s="162">
        <v>871</v>
      </c>
      <c r="D61" s="57" t="s">
        <v>130</v>
      </c>
      <c r="E61" s="58" t="s">
        <v>167</v>
      </c>
      <c r="F61" s="59" t="s">
        <v>130</v>
      </c>
      <c r="G61" s="60" t="s">
        <v>266</v>
      </c>
      <c r="H61" s="61" t="s">
        <v>214</v>
      </c>
      <c r="I61" s="57"/>
      <c r="J61" s="86">
        <f>J62</f>
        <v>180</v>
      </c>
    </row>
    <row r="62" spans="2:10" ht="72">
      <c r="B62" s="88" t="s">
        <v>267</v>
      </c>
      <c r="C62" s="162">
        <v>871</v>
      </c>
      <c r="D62" s="57" t="s">
        <v>130</v>
      </c>
      <c r="E62" s="58" t="s">
        <v>167</v>
      </c>
      <c r="F62" s="59" t="s">
        <v>130</v>
      </c>
      <c r="G62" s="60" t="s">
        <v>266</v>
      </c>
      <c r="H62" s="61" t="s">
        <v>268</v>
      </c>
      <c r="I62" s="57"/>
      <c r="J62" s="86">
        <f>J63</f>
        <v>180</v>
      </c>
    </row>
    <row r="63" spans="2:10" ht="19.5" customHeight="1">
      <c r="B63" s="66" t="s">
        <v>227</v>
      </c>
      <c r="C63" s="162">
        <v>871</v>
      </c>
      <c r="D63" s="57" t="s">
        <v>130</v>
      </c>
      <c r="E63" s="58" t="s">
        <v>167</v>
      </c>
      <c r="F63" s="59" t="s">
        <v>130</v>
      </c>
      <c r="G63" s="60" t="s">
        <v>266</v>
      </c>
      <c r="H63" s="61" t="s">
        <v>268</v>
      </c>
      <c r="I63" s="57" t="s">
        <v>228</v>
      </c>
      <c r="J63" s="86">
        <v>180</v>
      </c>
    </row>
    <row r="64" spans="2:10" ht="38.25">
      <c r="B64" s="69" t="s">
        <v>269</v>
      </c>
      <c r="C64" s="70">
        <v>871</v>
      </c>
      <c r="D64" s="70" t="s">
        <v>130</v>
      </c>
      <c r="E64" s="71" t="s">
        <v>167</v>
      </c>
      <c r="F64" s="72" t="s">
        <v>131</v>
      </c>
      <c r="G64" s="73" t="s">
        <v>213</v>
      </c>
      <c r="H64" s="74" t="s">
        <v>214</v>
      </c>
      <c r="I64" s="75"/>
      <c r="J64" s="76">
        <f>J65</f>
        <v>267.7</v>
      </c>
    </row>
    <row r="65" spans="2:10" ht="60">
      <c r="B65" s="88" t="s">
        <v>270</v>
      </c>
      <c r="C65" s="162">
        <v>871</v>
      </c>
      <c r="D65" s="57" t="s">
        <v>130</v>
      </c>
      <c r="E65" s="58" t="s">
        <v>167</v>
      </c>
      <c r="F65" s="59" t="s">
        <v>131</v>
      </c>
      <c r="G65" s="60" t="s">
        <v>252</v>
      </c>
      <c r="H65" s="61" t="s">
        <v>214</v>
      </c>
      <c r="I65" s="57"/>
      <c r="J65" s="86">
        <f>J66+J68+J70</f>
        <v>267.7</v>
      </c>
    </row>
    <row r="66" spans="2:10" ht="84">
      <c r="B66" s="88" t="s">
        <v>272</v>
      </c>
      <c r="C66" s="162">
        <v>871</v>
      </c>
      <c r="D66" s="57" t="s">
        <v>130</v>
      </c>
      <c r="E66" s="58" t="s">
        <v>167</v>
      </c>
      <c r="F66" s="59" t="s">
        <v>131</v>
      </c>
      <c r="G66" s="60" t="s">
        <v>252</v>
      </c>
      <c r="H66" s="61" t="s">
        <v>271</v>
      </c>
      <c r="I66" s="57"/>
      <c r="J66" s="86">
        <f>J67</f>
        <v>140</v>
      </c>
    </row>
    <row r="67" spans="2:10" ht="18.75" customHeight="1">
      <c r="B67" s="66" t="s">
        <v>227</v>
      </c>
      <c r="C67" s="162">
        <v>871</v>
      </c>
      <c r="D67" s="57" t="s">
        <v>130</v>
      </c>
      <c r="E67" s="58" t="s">
        <v>167</v>
      </c>
      <c r="F67" s="59" t="s">
        <v>131</v>
      </c>
      <c r="G67" s="60" t="s">
        <v>252</v>
      </c>
      <c r="H67" s="61" t="s">
        <v>271</v>
      </c>
      <c r="I67" s="57" t="s">
        <v>228</v>
      </c>
      <c r="J67" s="86">
        <v>140</v>
      </c>
    </row>
    <row r="68" spans="2:10" ht="72">
      <c r="B68" s="88" t="s">
        <v>274</v>
      </c>
      <c r="C68" s="162">
        <v>871</v>
      </c>
      <c r="D68" s="57" t="s">
        <v>130</v>
      </c>
      <c r="E68" s="58" t="s">
        <v>167</v>
      </c>
      <c r="F68" s="59" t="s">
        <v>131</v>
      </c>
      <c r="G68" s="60" t="s">
        <v>252</v>
      </c>
      <c r="H68" s="61" t="s">
        <v>273</v>
      </c>
      <c r="I68" s="57"/>
      <c r="J68" s="86">
        <f>J69</f>
        <v>80</v>
      </c>
    </row>
    <row r="69" spans="2:10" ht="18.75" customHeight="1">
      <c r="B69" s="66" t="s">
        <v>227</v>
      </c>
      <c r="C69" s="162">
        <v>871</v>
      </c>
      <c r="D69" s="57" t="s">
        <v>130</v>
      </c>
      <c r="E69" s="58" t="s">
        <v>167</v>
      </c>
      <c r="F69" s="59" t="s">
        <v>131</v>
      </c>
      <c r="G69" s="60" t="s">
        <v>252</v>
      </c>
      <c r="H69" s="61" t="s">
        <v>273</v>
      </c>
      <c r="I69" s="57" t="s">
        <v>228</v>
      </c>
      <c r="J69" s="86">
        <v>80</v>
      </c>
    </row>
    <row r="70" spans="2:10" ht="72">
      <c r="B70" s="88" t="s">
        <v>0</v>
      </c>
      <c r="C70" s="162">
        <v>871</v>
      </c>
      <c r="D70" s="57" t="s">
        <v>130</v>
      </c>
      <c r="E70" s="58" t="s">
        <v>167</v>
      </c>
      <c r="F70" s="59" t="s">
        <v>131</v>
      </c>
      <c r="G70" s="60" t="s">
        <v>252</v>
      </c>
      <c r="H70" s="61" t="s">
        <v>2</v>
      </c>
      <c r="I70" s="57"/>
      <c r="J70" s="86">
        <f>J71</f>
        <v>47.7</v>
      </c>
    </row>
    <row r="71" spans="2:10" ht="16.5" customHeight="1">
      <c r="B71" s="66" t="s">
        <v>227</v>
      </c>
      <c r="C71" s="162">
        <v>871</v>
      </c>
      <c r="D71" s="57" t="s">
        <v>130</v>
      </c>
      <c r="E71" s="58" t="s">
        <v>167</v>
      </c>
      <c r="F71" s="59" t="s">
        <v>131</v>
      </c>
      <c r="G71" s="60" t="s">
        <v>252</v>
      </c>
      <c r="H71" s="61" t="s">
        <v>2</v>
      </c>
      <c r="I71" s="57" t="s">
        <v>228</v>
      </c>
      <c r="J71" s="86">
        <v>47.7</v>
      </c>
    </row>
    <row r="72" spans="2:10" ht="12.75">
      <c r="B72" s="107" t="s">
        <v>137</v>
      </c>
      <c r="C72" s="162">
        <v>871</v>
      </c>
      <c r="D72" s="46" t="s">
        <v>133</v>
      </c>
      <c r="E72" s="46" t="s">
        <v>127</v>
      </c>
      <c r="F72" s="99"/>
      <c r="G72" s="100"/>
      <c r="H72" s="101" t="s">
        <v>128</v>
      </c>
      <c r="I72" s="41" t="s">
        <v>126</v>
      </c>
      <c r="J72" s="42">
        <f>J73</f>
        <v>154.5</v>
      </c>
    </row>
    <row r="73" spans="2:10" ht="14.25">
      <c r="B73" s="102" t="s">
        <v>123</v>
      </c>
      <c r="C73" s="162">
        <v>871</v>
      </c>
      <c r="D73" s="46" t="s">
        <v>133</v>
      </c>
      <c r="E73" s="89" t="s">
        <v>131</v>
      </c>
      <c r="F73" s="103"/>
      <c r="G73" s="104"/>
      <c r="H73" s="105" t="s">
        <v>128</v>
      </c>
      <c r="I73" s="41" t="s">
        <v>126</v>
      </c>
      <c r="J73" s="42">
        <f>J74</f>
        <v>154.5</v>
      </c>
    </row>
    <row r="74" spans="2:10" ht="12.75">
      <c r="B74" s="69" t="s">
        <v>3</v>
      </c>
      <c r="C74" s="70">
        <v>871</v>
      </c>
      <c r="D74" s="70" t="s">
        <v>133</v>
      </c>
      <c r="E74" s="71" t="s">
        <v>131</v>
      </c>
      <c r="F74" s="72" t="s">
        <v>205</v>
      </c>
      <c r="G74" s="73" t="s">
        <v>213</v>
      </c>
      <c r="H74" s="74" t="s">
        <v>214</v>
      </c>
      <c r="I74" s="75"/>
      <c r="J74" s="76">
        <f>J75</f>
        <v>154.5</v>
      </c>
    </row>
    <row r="75" spans="2:10" ht="12.75">
      <c r="B75" s="66" t="s">
        <v>4</v>
      </c>
      <c r="C75" s="162">
        <v>871</v>
      </c>
      <c r="D75" s="57" t="s">
        <v>133</v>
      </c>
      <c r="E75" s="58" t="s">
        <v>131</v>
      </c>
      <c r="F75" s="99" t="s">
        <v>205</v>
      </c>
      <c r="G75" s="100" t="s">
        <v>5</v>
      </c>
      <c r="H75" s="101" t="s">
        <v>214</v>
      </c>
      <c r="I75" s="99"/>
      <c r="J75" s="106">
        <f>J76</f>
        <v>154.5</v>
      </c>
    </row>
    <row r="76" spans="2:10" ht="38.25">
      <c r="B76" s="66" t="s">
        <v>6</v>
      </c>
      <c r="C76" s="162">
        <v>871</v>
      </c>
      <c r="D76" s="57" t="s">
        <v>133</v>
      </c>
      <c r="E76" s="58" t="s">
        <v>131</v>
      </c>
      <c r="F76" s="99" t="s">
        <v>205</v>
      </c>
      <c r="G76" s="100" t="s">
        <v>5</v>
      </c>
      <c r="H76" s="101" t="s">
        <v>7</v>
      </c>
      <c r="I76" s="99"/>
      <c r="J76" s="92">
        <f>J77+J78</f>
        <v>154.5</v>
      </c>
    </row>
    <row r="77" spans="2:10" ht="51">
      <c r="B77" s="66" t="s">
        <v>219</v>
      </c>
      <c r="C77" s="162">
        <v>871</v>
      </c>
      <c r="D77" s="57" t="s">
        <v>133</v>
      </c>
      <c r="E77" s="58" t="s">
        <v>131</v>
      </c>
      <c r="F77" s="99" t="s">
        <v>205</v>
      </c>
      <c r="G77" s="100" t="s">
        <v>5</v>
      </c>
      <c r="H77" s="101" t="s">
        <v>7</v>
      </c>
      <c r="I77" s="99">
        <v>100</v>
      </c>
      <c r="J77" s="92">
        <v>134</v>
      </c>
    </row>
    <row r="78" spans="2:10" ht="25.5">
      <c r="B78" s="66" t="s">
        <v>227</v>
      </c>
      <c r="C78" s="162">
        <v>871</v>
      </c>
      <c r="D78" s="57" t="s">
        <v>133</v>
      </c>
      <c r="E78" s="58" t="s">
        <v>131</v>
      </c>
      <c r="F78" s="99" t="s">
        <v>205</v>
      </c>
      <c r="G78" s="100" t="s">
        <v>5</v>
      </c>
      <c r="H78" s="101" t="s">
        <v>7</v>
      </c>
      <c r="I78" s="99" t="s">
        <v>228</v>
      </c>
      <c r="J78" s="92">
        <f>6.6+13.9</f>
        <v>20.5</v>
      </c>
    </row>
    <row r="79" spans="2:10" ht="24">
      <c r="B79" s="107" t="s">
        <v>8</v>
      </c>
      <c r="C79" s="162">
        <v>871</v>
      </c>
      <c r="D79" s="89" t="s">
        <v>131</v>
      </c>
      <c r="E79" s="46" t="s">
        <v>127</v>
      </c>
      <c r="F79" s="99"/>
      <c r="G79" s="100"/>
      <c r="H79" s="101" t="s">
        <v>128</v>
      </c>
      <c r="I79" s="26"/>
      <c r="J79" s="112">
        <f>J80+J89</f>
        <v>82.2</v>
      </c>
    </row>
    <row r="80" spans="2:10" ht="30.75" customHeight="1">
      <c r="B80" s="102" t="s">
        <v>160</v>
      </c>
      <c r="C80" s="162">
        <v>871</v>
      </c>
      <c r="D80" s="46" t="s">
        <v>131</v>
      </c>
      <c r="E80" s="89" t="s">
        <v>156</v>
      </c>
      <c r="F80" s="99"/>
      <c r="G80" s="100"/>
      <c r="H80" s="101"/>
      <c r="I80" s="41"/>
      <c r="J80" s="42">
        <f>J84+J85</f>
        <v>33.5</v>
      </c>
    </row>
    <row r="81" spans="2:10" ht="12.75">
      <c r="B81" s="69" t="s">
        <v>121</v>
      </c>
      <c r="C81" s="70">
        <v>871</v>
      </c>
      <c r="D81" s="70" t="s">
        <v>131</v>
      </c>
      <c r="E81" s="71" t="s">
        <v>156</v>
      </c>
      <c r="F81" s="72" t="s">
        <v>256</v>
      </c>
      <c r="G81" s="73" t="s">
        <v>213</v>
      </c>
      <c r="H81" s="74" t="s">
        <v>214</v>
      </c>
      <c r="I81" s="75"/>
      <c r="J81" s="76">
        <f>J82</f>
        <v>10</v>
      </c>
    </row>
    <row r="82" spans="2:10" ht="12.75">
      <c r="B82" s="97" t="s">
        <v>122</v>
      </c>
      <c r="C82" s="162">
        <v>871</v>
      </c>
      <c r="D82" s="57" t="s">
        <v>131</v>
      </c>
      <c r="E82" s="58" t="s">
        <v>156</v>
      </c>
      <c r="F82" s="59" t="s">
        <v>256</v>
      </c>
      <c r="G82" s="60" t="s">
        <v>252</v>
      </c>
      <c r="H82" s="61" t="s">
        <v>214</v>
      </c>
      <c r="I82" s="85"/>
      <c r="J82" s="106">
        <f>J83</f>
        <v>10</v>
      </c>
    </row>
    <row r="83" spans="2:10" ht="25.5">
      <c r="B83" s="98" t="s">
        <v>257</v>
      </c>
      <c r="C83" s="162">
        <v>871</v>
      </c>
      <c r="D83" s="57" t="s">
        <v>131</v>
      </c>
      <c r="E83" s="58" t="s">
        <v>156</v>
      </c>
      <c r="F83" s="59" t="s">
        <v>256</v>
      </c>
      <c r="G83" s="60" t="s">
        <v>252</v>
      </c>
      <c r="H83" s="61" t="s">
        <v>258</v>
      </c>
      <c r="I83" s="85"/>
      <c r="J83" s="106">
        <f>J84</f>
        <v>10</v>
      </c>
    </row>
    <row r="84" spans="2:10" ht="18.75" customHeight="1">
      <c r="B84" s="1" t="s">
        <v>101</v>
      </c>
      <c r="C84" s="162">
        <v>871</v>
      </c>
      <c r="D84" s="57" t="s">
        <v>131</v>
      </c>
      <c r="E84" s="58" t="s">
        <v>156</v>
      </c>
      <c r="F84" s="59" t="s">
        <v>256</v>
      </c>
      <c r="G84" s="60" t="s">
        <v>252</v>
      </c>
      <c r="H84" s="61" t="s">
        <v>258</v>
      </c>
      <c r="I84" s="85" t="s">
        <v>102</v>
      </c>
      <c r="J84" s="86">
        <v>10</v>
      </c>
    </row>
    <row r="85" spans="2:10" ht="12.75">
      <c r="B85" s="69" t="s">
        <v>231</v>
      </c>
      <c r="C85" s="70">
        <v>871</v>
      </c>
      <c r="D85" s="70" t="s">
        <v>131</v>
      </c>
      <c r="E85" s="71" t="s">
        <v>156</v>
      </c>
      <c r="F85" s="72" t="s">
        <v>232</v>
      </c>
      <c r="G85" s="73" t="s">
        <v>213</v>
      </c>
      <c r="H85" s="74" t="s">
        <v>214</v>
      </c>
      <c r="I85" s="75"/>
      <c r="J85" s="76">
        <f>J86</f>
        <v>23.5</v>
      </c>
    </row>
    <row r="86" spans="2:10" ht="51">
      <c r="B86" s="77" t="s">
        <v>233</v>
      </c>
      <c r="C86" s="162">
        <v>871</v>
      </c>
      <c r="D86" s="57" t="s">
        <v>131</v>
      </c>
      <c r="E86" s="58" t="s">
        <v>156</v>
      </c>
      <c r="F86" s="59" t="s">
        <v>232</v>
      </c>
      <c r="G86" s="60" t="s">
        <v>216</v>
      </c>
      <c r="H86" s="61" t="s">
        <v>214</v>
      </c>
      <c r="I86" s="85"/>
      <c r="J86" s="106">
        <f>J87</f>
        <v>23.5</v>
      </c>
    </row>
    <row r="87" spans="2:10" ht="51">
      <c r="B87" s="109" t="s">
        <v>9</v>
      </c>
      <c r="C87" s="162">
        <v>871</v>
      </c>
      <c r="D87" s="57" t="s">
        <v>131</v>
      </c>
      <c r="E87" s="58" t="s">
        <v>156</v>
      </c>
      <c r="F87" s="59" t="s">
        <v>232</v>
      </c>
      <c r="G87" s="60" t="s">
        <v>216</v>
      </c>
      <c r="H87" s="61" t="s">
        <v>10</v>
      </c>
      <c r="I87" s="41"/>
      <c r="J87" s="106">
        <f>J88</f>
        <v>23.5</v>
      </c>
    </row>
    <row r="88" spans="2:10" ht="12.75">
      <c r="B88" s="66" t="s">
        <v>231</v>
      </c>
      <c r="C88" s="162">
        <v>871</v>
      </c>
      <c r="D88" s="57" t="s">
        <v>131</v>
      </c>
      <c r="E88" s="58" t="s">
        <v>156</v>
      </c>
      <c r="F88" s="59" t="s">
        <v>232</v>
      </c>
      <c r="G88" s="60" t="s">
        <v>216</v>
      </c>
      <c r="H88" s="61" t="s">
        <v>10</v>
      </c>
      <c r="I88" s="60">
        <v>500</v>
      </c>
      <c r="J88" s="106">
        <v>23.5</v>
      </c>
    </row>
    <row r="89" spans="2:10" ht="12.75">
      <c r="B89" s="110" t="s">
        <v>11</v>
      </c>
      <c r="C89" s="162">
        <v>871</v>
      </c>
      <c r="D89" s="111" t="s">
        <v>131</v>
      </c>
      <c r="E89" s="111" t="s">
        <v>154</v>
      </c>
      <c r="F89" s="59"/>
      <c r="G89" s="60"/>
      <c r="H89" s="61"/>
      <c r="I89" s="46"/>
      <c r="J89" s="114">
        <f>J90+J94</f>
        <v>48.7</v>
      </c>
    </row>
    <row r="90" spans="2:10" ht="38.25">
      <c r="B90" s="69" t="s">
        <v>264</v>
      </c>
      <c r="C90" s="70">
        <v>871</v>
      </c>
      <c r="D90" s="70" t="s">
        <v>131</v>
      </c>
      <c r="E90" s="71" t="s">
        <v>154</v>
      </c>
      <c r="F90" s="72" t="s">
        <v>130</v>
      </c>
      <c r="G90" s="73" t="s">
        <v>213</v>
      </c>
      <c r="H90" s="74" t="s">
        <v>214</v>
      </c>
      <c r="I90" s="75"/>
      <c r="J90" s="76">
        <f>J91</f>
        <v>25</v>
      </c>
    </row>
    <row r="91" spans="2:10" ht="63.75">
      <c r="B91" s="109" t="s">
        <v>12</v>
      </c>
      <c r="C91" s="162">
        <v>871</v>
      </c>
      <c r="D91" s="57" t="s">
        <v>131</v>
      </c>
      <c r="E91" s="58" t="s">
        <v>154</v>
      </c>
      <c r="F91" s="59" t="s">
        <v>130</v>
      </c>
      <c r="G91" s="60" t="s">
        <v>252</v>
      </c>
      <c r="H91" s="61" t="s">
        <v>214</v>
      </c>
      <c r="I91" s="41"/>
      <c r="J91" s="106">
        <f>J92</f>
        <v>25</v>
      </c>
    </row>
    <row r="92" spans="2:10" ht="76.5">
      <c r="B92" s="109" t="s">
        <v>14</v>
      </c>
      <c r="C92" s="162">
        <v>871</v>
      </c>
      <c r="D92" s="57" t="s">
        <v>131</v>
      </c>
      <c r="E92" s="58" t="s">
        <v>154</v>
      </c>
      <c r="F92" s="59" t="s">
        <v>130</v>
      </c>
      <c r="G92" s="60" t="s">
        <v>252</v>
      </c>
      <c r="H92" s="61" t="s">
        <v>13</v>
      </c>
      <c r="I92" s="41"/>
      <c r="J92" s="106">
        <f>J93</f>
        <v>25</v>
      </c>
    </row>
    <row r="93" spans="2:10" ht="16.5" customHeight="1">
      <c r="B93" s="66" t="s">
        <v>227</v>
      </c>
      <c r="C93" s="162">
        <v>871</v>
      </c>
      <c r="D93" s="57" t="s">
        <v>131</v>
      </c>
      <c r="E93" s="58" t="s">
        <v>154</v>
      </c>
      <c r="F93" s="59" t="s">
        <v>130</v>
      </c>
      <c r="G93" s="60" t="s">
        <v>252</v>
      </c>
      <c r="H93" s="61" t="s">
        <v>13</v>
      </c>
      <c r="I93" s="60">
        <v>200</v>
      </c>
      <c r="J93" s="106">
        <v>25</v>
      </c>
    </row>
    <row r="94" spans="2:10" ht="38.25">
      <c r="B94" s="69" t="s">
        <v>15</v>
      </c>
      <c r="C94" s="70">
        <v>871</v>
      </c>
      <c r="D94" s="70" t="s">
        <v>131</v>
      </c>
      <c r="E94" s="71" t="s">
        <v>154</v>
      </c>
      <c r="F94" s="72" t="s">
        <v>135</v>
      </c>
      <c r="G94" s="73" t="s">
        <v>213</v>
      </c>
      <c r="H94" s="74" t="s">
        <v>214</v>
      </c>
      <c r="I94" s="75"/>
      <c r="J94" s="76">
        <f>J95</f>
        <v>23.7</v>
      </c>
    </row>
    <row r="95" spans="2:10" ht="63.75">
      <c r="B95" s="109" t="s">
        <v>16</v>
      </c>
      <c r="C95" s="162">
        <v>871</v>
      </c>
      <c r="D95" s="57" t="s">
        <v>131</v>
      </c>
      <c r="E95" s="58" t="s">
        <v>154</v>
      </c>
      <c r="F95" s="59" t="s">
        <v>135</v>
      </c>
      <c r="G95" s="60" t="s">
        <v>252</v>
      </c>
      <c r="H95" s="61" t="s">
        <v>214</v>
      </c>
      <c r="I95" s="60"/>
      <c r="J95" s="106">
        <f>J96</f>
        <v>23.7</v>
      </c>
    </row>
    <row r="96" spans="2:10" ht="76.5">
      <c r="B96" s="113" t="s">
        <v>17</v>
      </c>
      <c r="C96" s="162">
        <v>871</v>
      </c>
      <c r="D96" s="57" t="s">
        <v>131</v>
      </c>
      <c r="E96" s="58" t="s">
        <v>154</v>
      </c>
      <c r="F96" s="59" t="s">
        <v>135</v>
      </c>
      <c r="G96" s="60" t="s">
        <v>252</v>
      </c>
      <c r="H96" s="61" t="s">
        <v>13</v>
      </c>
      <c r="I96" s="41"/>
      <c r="J96" s="106">
        <f>J97</f>
        <v>23.7</v>
      </c>
    </row>
    <row r="97" spans="2:10" ht="19.5" customHeight="1">
      <c r="B97" s="66" t="s">
        <v>227</v>
      </c>
      <c r="C97" s="162">
        <v>871</v>
      </c>
      <c r="D97" s="57" t="s">
        <v>131</v>
      </c>
      <c r="E97" s="58" t="s">
        <v>154</v>
      </c>
      <c r="F97" s="59" t="s">
        <v>135</v>
      </c>
      <c r="G97" s="60" t="s">
        <v>252</v>
      </c>
      <c r="H97" s="61" t="s">
        <v>13</v>
      </c>
      <c r="I97" s="60">
        <v>200</v>
      </c>
      <c r="J97" s="106">
        <v>23.7</v>
      </c>
    </row>
    <row r="98" spans="2:10" ht="12.75">
      <c r="B98" s="115" t="s">
        <v>18</v>
      </c>
      <c r="C98" s="162">
        <v>871</v>
      </c>
      <c r="D98" s="89" t="s">
        <v>135</v>
      </c>
      <c r="E98" s="89"/>
      <c r="F98" s="59"/>
      <c r="G98" s="60"/>
      <c r="H98" s="61"/>
      <c r="I98" s="116"/>
      <c r="J98" s="42">
        <f>J99+J112</f>
        <v>1082.9</v>
      </c>
    </row>
    <row r="99" spans="2:10" ht="12.75">
      <c r="B99" s="43" t="s">
        <v>166</v>
      </c>
      <c r="C99" s="162">
        <v>871</v>
      </c>
      <c r="D99" s="89" t="s">
        <v>135</v>
      </c>
      <c r="E99" s="89" t="s">
        <v>156</v>
      </c>
      <c r="F99" s="59"/>
      <c r="G99" s="60"/>
      <c r="H99" s="61"/>
      <c r="I99" s="116"/>
      <c r="J99" s="42">
        <f>J100+J108</f>
        <v>1020.7</v>
      </c>
    </row>
    <row r="100" spans="2:10" ht="25.5">
      <c r="B100" s="69" t="s">
        <v>19</v>
      </c>
      <c r="C100" s="70">
        <v>871</v>
      </c>
      <c r="D100" s="70" t="s">
        <v>135</v>
      </c>
      <c r="E100" s="71" t="s">
        <v>156</v>
      </c>
      <c r="F100" s="72" t="s">
        <v>133</v>
      </c>
      <c r="G100" s="73" t="s">
        <v>213</v>
      </c>
      <c r="H100" s="74" t="s">
        <v>214</v>
      </c>
      <c r="I100" s="75"/>
      <c r="J100" s="76">
        <f>J101+J104</f>
        <v>520.7</v>
      </c>
    </row>
    <row r="101" spans="2:10" ht="51">
      <c r="B101" s="113" t="s">
        <v>20</v>
      </c>
      <c r="C101" s="162">
        <v>871</v>
      </c>
      <c r="D101" s="57" t="s">
        <v>135</v>
      </c>
      <c r="E101" s="58" t="s">
        <v>156</v>
      </c>
      <c r="F101" s="59" t="s">
        <v>133</v>
      </c>
      <c r="G101" s="60" t="s">
        <v>260</v>
      </c>
      <c r="H101" s="61" t="s">
        <v>214</v>
      </c>
      <c r="I101" s="41"/>
      <c r="J101" s="106">
        <f>J102</f>
        <v>137.7</v>
      </c>
    </row>
    <row r="102" spans="2:10" ht="48">
      <c r="B102" s="27" t="s">
        <v>22</v>
      </c>
      <c r="C102" s="162">
        <v>871</v>
      </c>
      <c r="D102" s="57" t="s">
        <v>135</v>
      </c>
      <c r="E102" s="58" t="s">
        <v>156</v>
      </c>
      <c r="F102" s="59" t="s">
        <v>133</v>
      </c>
      <c r="G102" s="60" t="s">
        <v>260</v>
      </c>
      <c r="H102" s="61" t="s">
        <v>21</v>
      </c>
      <c r="I102" s="41"/>
      <c r="J102" s="106">
        <f>J103</f>
        <v>137.7</v>
      </c>
    </row>
    <row r="103" spans="2:10" ht="16.5" customHeight="1">
      <c r="B103" s="66" t="s">
        <v>227</v>
      </c>
      <c r="C103" s="162">
        <v>871</v>
      </c>
      <c r="D103" s="57" t="s">
        <v>135</v>
      </c>
      <c r="E103" s="58" t="s">
        <v>156</v>
      </c>
      <c r="F103" s="59" t="s">
        <v>133</v>
      </c>
      <c r="G103" s="60" t="s">
        <v>260</v>
      </c>
      <c r="H103" s="61" t="s">
        <v>21</v>
      </c>
      <c r="I103" s="60">
        <v>200</v>
      </c>
      <c r="J103" s="106">
        <v>137.7</v>
      </c>
    </row>
    <row r="104" spans="2:10" ht="102">
      <c r="B104" s="117" t="s">
        <v>24</v>
      </c>
      <c r="C104" s="162">
        <v>871</v>
      </c>
      <c r="D104" s="57" t="s">
        <v>135</v>
      </c>
      <c r="E104" s="58" t="s">
        <v>156</v>
      </c>
      <c r="F104" s="59" t="s">
        <v>133</v>
      </c>
      <c r="G104" s="60" t="s">
        <v>23</v>
      </c>
      <c r="H104" s="61" t="s">
        <v>214</v>
      </c>
      <c r="I104" s="41"/>
      <c r="J104" s="106">
        <f>J105</f>
        <v>383</v>
      </c>
    </row>
    <row r="105" spans="2:10" ht="84">
      <c r="B105" s="27" t="s">
        <v>26</v>
      </c>
      <c r="C105" s="162">
        <v>871</v>
      </c>
      <c r="D105" s="57" t="s">
        <v>135</v>
      </c>
      <c r="E105" s="58" t="s">
        <v>156</v>
      </c>
      <c r="F105" s="59" t="s">
        <v>133</v>
      </c>
      <c r="G105" s="60" t="s">
        <v>23</v>
      </c>
      <c r="H105" s="61" t="s">
        <v>25</v>
      </c>
      <c r="I105" s="41"/>
      <c r="J105" s="106">
        <f>J106+J107</f>
        <v>383</v>
      </c>
    </row>
    <row r="106" spans="2:10" ht="15.75" customHeight="1">
      <c r="B106" s="66" t="s">
        <v>227</v>
      </c>
      <c r="C106" s="162">
        <v>871</v>
      </c>
      <c r="D106" s="57" t="s">
        <v>135</v>
      </c>
      <c r="E106" s="58" t="s">
        <v>156</v>
      </c>
      <c r="F106" s="59" t="s">
        <v>133</v>
      </c>
      <c r="G106" s="60" t="s">
        <v>23</v>
      </c>
      <c r="H106" s="61" t="s">
        <v>25</v>
      </c>
      <c r="I106" s="60">
        <v>200</v>
      </c>
      <c r="J106" s="106">
        <v>373</v>
      </c>
    </row>
    <row r="107" spans="2:10" ht="12.75">
      <c r="B107" s="66" t="s">
        <v>229</v>
      </c>
      <c r="C107" s="162">
        <v>871</v>
      </c>
      <c r="D107" s="57" t="s">
        <v>135</v>
      </c>
      <c r="E107" s="58" t="s">
        <v>156</v>
      </c>
      <c r="F107" s="59" t="s">
        <v>133</v>
      </c>
      <c r="G107" s="60" t="s">
        <v>23</v>
      </c>
      <c r="H107" s="61" t="s">
        <v>25</v>
      </c>
      <c r="I107" s="60">
        <v>200</v>
      </c>
      <c r="J107" s="106">
        <v>10</v>
      </c>
    </row>
    <row r="108" spans="2:10" ht="12.75">
      <c r="B108" s="69" t="s">
        <v>231</v>
      </c>
      <c r="C108" s="70">
        <v>871</v>
      </c>
      <c r="D108" s="70" t="s">
        <v>135</v>
      </c>
      <c r="E108" s="71" t="s">
        <v>156</v>
      </c>
      <c r="F108" s="72" t="s">
        <v>232</v>
      </c>
      <c r="G108" s="73" t="s">
        <v>213</v>
      </c>
      <c r="H108" s="74" t="s">
        <v>214</v>
      </c>
      <c r="I108" s="75"/>
      <c r="J108" s="76">
        <f>J109</f>
        <v>500</v>
      </c>
    </row>
    <row r="109" spans="2:10" ht="24">
      <c r="B109" s="118" t="s">
        <v>27</v>
      </c>
      <c r="C109" s="162">
        <v>871</v>
      </c>
      <c r="D109" s="111" t="s">
        <v>135</v>
      </c>
      <c r="E109" s="111" t="s">
        <v>156</v>
      </c>
      <c r="F109" s="80" t="s">
        <v>232</v>
      </c>
      <c r="G109" s="81" t="s">
        <v>28</v>
      </c>
      <c r="H109" s="119" t="s">
        <v>214</v>
      </c>
      <c r="I109" s="41"/>
      <c r="J109" s="112">
        <f>J110</f>
        <v>500</v>
      </c>
    </row>
    <row r="110" spans="2:10" ht="38.25">
      <c r="B110" s="66" t="s">
        <v>29</v>
      </c>
      <c r="C110" s="162">
        <v>871</v>
      </c>
      <c r="D110" s="120" t="s">
        <v>135</v>
      </c>
      <c r="E110" s="120" t="s">
        <v>156</v>
      </c>
      <c r="F110" s="59" t="s">
        <v>232</v>
      </c>
      <c r="G110" s="60" t="s">
        <v>28</v>
      </c>
      <c r="H110" s="61" t="s">
        <v>30</v>
      </c>
      <c r="I110" s="121"/>
      <c r="J110" s="108">
        <f>J111</f>
        <v>500</v>
      </c>
    </row>
    <row r="111" spans="2:10" ht="17.25" customHeight="1">
      <c r="B111" s="66" t="s">
        <v>227</v>
      </c>
      <c r="C111" s="162">
        <v>871</v>
      </c>
      <c r="D111" s="120" t="s">
        <v>135</v>
      </c>
      <c r="E111" s="120" t="s">
        <v>156</v>
      </c>
      <c r="F111" s="59" t="s">
        <v>232</v>
      </c>
      <c r="G111" s="60" t="s">
        <v>28</v>
      </c>
      <c r="H111" s="61" t="s">
        <v>30</v>
      </c>
      <c r="I111" s="122">
        <v>200</v>
      </c>
      <c r="J111" s="108">
        <v>500</v>
      </c>
    </row>
    <row r="112" spans="2:10" ht="12.75">
      <c r="B112" s="123" t="s">
        <v>206</v>
      </c>
      <c r="C112" s="162">
        <v>871</v>
      </c>
      <c r="D112" s="124" t="s">
        <v>135</v>
      </c>
      <c r="E112" s="124" t="s">
        <v>207</v>
      </c>
      <c r="F112" s="125"/>
      <c r="G112" s="126"/>
      <c r="H112" s="127"/>
      <c r="I112" s="121"/>
      <c r="J112" s="112">
        <f>J113</f>
        <v>62.2</v>
      </c>
    </row>
    <row r="113" spans="2:10" ht="12.75">
      <c r="B113" s="69" t="s">
        <v>231</v>
      </c>
      <c r="C113" s="70">
        <v>871</v>
      </c>
      <c r="D113" s="70" t="s">
        <v>135</v>
      </c>
      <c r="E113" s="71" t="s">
        <v>207</v>
      </c>
      <c r="F113" s="72" t="s">
        <v>232</v>
      </c>
      <c r="G113" s="73" t="s">
        <v>213</v>
      </c>
      <c r="H113" s="74" t="s">
        <v>214</v>
      </c>
      <c r="I113" s="75"/>
      <c r="J113" s="76">
        <f>J114</f>
        <v>62.2</v>
      </c>
    </row>
    <row r="114" spans="2:10" ht="51">
      <c r="B114" s="77" t="s">
        <v>233</v>
      </c>
      <c r="C114" s="162">
        <v>871</v>
      </c>
      <c r="D114" s="128" t="s">
        <v>135</v>
      </c>
      <c r="E114" s="128" t="s">
        <v>207</v>
      </c>
      <c r="F114" s="80" t="s">
        <v>232</v>
      </c>
      <c r="G114" s="81" t="s">
        <v>216</v>
      </c>
      <c r="H114" s="119" t="s">
        <v>214</v>
      </c>
      <c r="I114" s="41"/>
      <c r="J114" s="129">
        <f>J115+J117</f>
        <v>62.2</v>
      </c>
    </row>
    <row r="115" spans="2:10" ht="24">
      <c r="B115" s="88" t="s">
        <v>31</v>
      </c>
      <c r="C115" s="162">
        <v>871</v>
      </c>
      <c r="D115" s="130" t="s">
        <v>135</v>
      </c>
      <c r="E115" s="130" t="s">
        <v>207</v>
      </c>
      <c r="F115" s="59" t="s">
        <v>232</v>
      </c>
      <c r="G115" s="60" t="s">
        <v>216</v>
      </c>
      <c r="H115" s="61" t="s">
        <v>32</v>
      </c>
      <c r="I115" s="121"/>
      <c r="J115" s="108">
        <f>J116</f>
        <v>12.2</v>
      </c>
    </row>
    <row r="116" spans="2:10" ht="12.75">
      <c r="B116" s="66" t="s">
        <v>231</v>
      </c>
      <c r="C116" s="162">
        <v>871</v>
      </c>
      <c r="D116" s="130" t="s">
        <v>135</v>
      </c>
      <c r="E116" s="130" t="s">
        <v>207</v>
      </c>
      <c r="F116" s="59" t="s">
        <v>232</v>
      </c>
      <c r="G116" s="60" t="s">
        <v>216</v>
      </c>
      <c r="H116" s="61" t="s">
        <v>32</v>
      </c>
      <c r="I116" s="121">
        <v>500</v>
      </c>
      <c r="J116" s="108">
        <v>12.2</v>
      </c>
    </row>
    <row r="117" spans="2:10" ht="38.25">
      <c r="B117" s="131" t="s">
        <v>33</v>
      </c>
      <c r="C117" s="162">
        <v>871</v>
      </c>
      <c r="D117" s="130" t="s">
        <v>135</v>
      </c>
      <c r="E117" s="130" t="s">
        <v>207</v>
      </c>
      <c r="F117" s="59" t="s">
        <v>232</v>
      </c>
      <c r="G117" s="60" t="s">
        <v>216</v>
      </c>
      <c r="H117" s="61" t="s">
        <v>34</v>
      </c>
      <c r="I117" s="121"/>
      <c r="J117" s="108">
        <f>J118</f>
        <v>50</v>
      </c>
    </row>
    <row r="118" spans="2:10" ht="12.75">
      <c r="B118" s="66" t="s">
        <v>231</v>
      </c>
      <c r="C118" s="162">
        <v>871</v>
      </c>
      <c r="D118" s="130" t="s">
        <v>135</v>
      </c>
      <c r="E118" s="130" t="s">
        <v>207</v>
      </c>
      <c r="F118" s="59" t="s">
        <v>232</v>
      </c>
      <c r="G118" s="60" t="s">
        <v>216</v>
      </c>
      <c r="H118" s="61" t="s">
        <v>34</v>
      </c>
      <c r="I118" s="121">
        <v>500</v>
      </c>
      <c r="J118" s="108">
        <v>50</v>
      </c>
    </row>
    <row r="119" spans="2:10" ht="14.25">
      <c r="B119" s="35" t="s">
        <v>138</v>
      </c>
      <c r="C119" s="162">
        <v>871</v>
      </c>
      <c r="D119" s="46" t="s">
        <v>136</v>
      </c>
      <c r="E119" s="46" t="s">
        <v>127</v>
      </c>
      <c r="F119" s="59"/>
      <c r="G119" s="60"/>
      <c r="H119" s="61" t="s">
        <v>128</v>
      </c>
      <c r="I119" s="41" t="s">
        <v>126</v>
      </c>
      <c r="J119" s="112">
        <f>J120+J130+J163</f>
        <v>3224</v>
      </c>
    </row>
    <row r="120" spans="2:10" ht="12.75">
      <c r="B120" s="132" t="s">
        <v>139</v>
      </c>
      <c r="C120" s="162">
        <v>871</v>
      </c>
      <c r="D120" s="46" t="s">
        <v>136</v>
      </c>
      <c r="E120" s="46" t="s">
        <v>130</v>
      </c>
      <c r="F120" s="59"/>
      <c r="G120" s="60"/>
      <c r="H120" s="61" t="s">
        <v>128</v>
      </c>
      <c r="I120" s="41" t="s">
        <v>126</v>
      </c>
      <c r="J120" s="112">
        <f>J121</f>
        <v>400</v>
      </c>
    </row>
    <row r="121" spans="2:10" ht="38.25">
      <c r="B121" s="69" t="s">
        <v>264</v>
      </c>
      <c r="C121" s="70">
        <v>871</v>
      </c>
      <c r="D121" s="70" t="s">
        <v>136</v>
      </c>
      <c r="E121" s="71" t="s">
        <v>130</v>
      </c>
      <c r="F121" s="72" t="s">
        <v>130</v>
      </c>
      <c r="G121" s="73" t="s">
        <v>213</v>
      </c>
      <c r="H121" s="74" t="s">
        <v>214</v>
      </c>
      <c r="I121" s="75"/>
      <c r="J121" s="76">
        <f>J122+J127</f>
        <v>400</v>
      </c>
    </row>
    <row r="122" spans="2:10" ht="63.75">
      <c r="B122" s="131" t="s">
        <v>35</v>
      </c>
      <c r="C122" s="162">
        <v>871</v>
      </c>
      <c r="D122" s="130" t="s">
        <v>136</v>
      </c>
      <c r="E122" s="130" t="s">
        <v>130</v>
      </c>
      <c r="F122" s="59" t="s">
        <v>130</v>
      </c>
      <c r="G122" s="60" t="s">
        <v>260</v>
      </c>
      <c r="H122" s="61" t="s">
        <v>214</v>
      </c>
      <c r="I122" s="121"/>
      <c r="J122" s="108">
        <f>J123+J125</f>
        <v>250</v>
      </c>
    </row>
    <row r="123" spans="2:10" ht="76.5">
      <c r="B123" s="131" t="s">
        <v>43</v>
      </c>
      <c r="C123" s="162">
        <v>871</v>
      </c>
      <c r="D123" s="130" t="s">
        <v>136</v>
      </c>
      <c r="E123" s="130" t="s">
        <v>130</v>
      </c>
      <c r="F123" s="59" t="s">
        <v>130</v>
      </c>
      <c r="G123" s="60" t="s">
        <v>260</v>
      </c>
      <c r="H123" s="61" t="s">
        <v>36</v>
      </c>
      <c r="I123" s="121"/>
      <c r="J123" s="108">
        <f>J124</f>
        <v>150</v>
      </c>
    </row>
    <row r="124" spans="2:10" ht="15" customHeight="1">
      <c r="B124" s="131" t="s">
        <v>227</v>
      </c>
      <c r="C124" s="162">
        <v>871</v>
      </c>
      <c r="D124" s="130" t="s">
        <v>136</v>
      </c>
      <c r="E124" s="130" t="s">
        <v>130</v>
      </c>
      <c r="F124" s="59" t="s">
        <v>130</v>
      </c>
      <c r="G124" s="60" t="s">
        <v>260</v>
      </c>
      <c r="H124" s="61" t="s">
        <v>36</v>
      </c>
      <c r="I124" s="121">
        <v>200</v>
      </c>
      <c r="J124" s="108">
        <v>150</v>
      </c>
    </row>
    <row r="125" spans="2:10" ht="66.75" customHeight="1">
      <c r="B125" s="131" t="s">
        <v>44</v>
      </c>
      <c r="C125" s="162">
        <v>871</v>
      </c>
      <c r="D125" s="130" t="s">
        <v>136</v>
      </c>
      <c r="E125" s="130" t="s">
        <v>130</v>
      </c>
      <c r="F125" s="59" t="s">
        <v>130</v>
      </c>
      <c r="G125" s="60" t="s">
        <v>260</v>
      </c>
      <c r="H125" s="61" t="s">
        <v>37</v>
      </c>
      <c r="I125" s="121"/>
      <c r="J125" s="108">
        <f>J126</f>
        <v>100</v>
      </c>
    </row>
    <row r="126" spans="2:10" ht="18.75" customHeight="1">
      <c r="B126" s="131" t="s">
        <v>227</v>
      </c>
      <c r="C126" s="162">
        <v>871</v>
      </c>
      <c r="D126" s="130" t="s">
        <v>136</v>
      </c>
      <c r="E126" s="130" t="s">
        <v>130</v>
      </c>
      <c r="F126" s="59" t="s">
        <v>130</v>
      </c>
      <c r="G126" s="60" t="s">
        <v>260</v>
      </c>
      <c r="H126" s="61" t="s">
        <v>37</v>
      </c>
      <c r="I126" s="121">
        <v>200</v>
      </c>
      <c r="J126" s="108">
        <v>100</v>
      </c>
    </row>
    <row r="127" spans="2:10" ht="78" customHeight="1">
      <c r="B127" s="131" t="s">
        <v>45</v>
      </c>
      <c r="C127" s="162">
        <v>871</v>
      </c>
      <c r="D127" s="130" t="s">
        <v>136</v>
      </c>
      <c r="E127" s="130" t="s">
        <v>130</v>
      </c>
      <c r="F127" s="59" t="s">
        <v>130</v>
      </c>
      <c r="G127" s="60" t="s">
        <v>28</v>
      </c>
      <c r="H127" s="61" t="s">
        <v>214</v>
      </c>
      <c r="I127" s="121"/>
      <c r="J127" s="108">
        <f>J128</f>
        <v>150</v>
      </c>
    </row>
    <row r="128" spans="2:10" ht="89.25">
      <c r="B128" s="131" t="s">
        <v>46</v>
      </c>
      <c r="C128" s="162">
        <v>871</v>
      </c>
      <c r="D128" s="130" t="s">
        <v>136</v>
      </c>
      <c r="E128" s="130" t="s">
        <v>130</v>
      </c>
      <c r="F128" s="59" t="s">
        <v>130</v>
      </c>
      <c r="G128" s="60" t="s">
        <v>28</v>
      </c>
      <c r="H128" s="61" t="s">
        <v>37</v>
      </c>
      <c r="I128" s="121"/>
      <c r="J128" s="108">
        <f>J129</f>
        <v>150</v>
      </c>
    </row>
    <row r="129" spans="2:10" ht="21" customHeight="1">
      <c r="B129" s="131" t="s">
        <v>227</v>
      </c>
      <c r="C129" s="162">
        <v>871</v>
      </c>
      <c r="D129" s="130" t="s">
        <v>136</v>
      </c>
      <c r="E129" s="130" t="s">
        <v>130</v>
      </c>
      <c r="F129" s="59" t="s">
        <v>130</v>
      </c>
      <c r="G129" s="60" t="s">
        <v>28</v>
      </c>
      <c r="H129" s="61" t="s">
        <v>37</v>
      </c>
      <c r="I129" s="121">
        <v>200</v>
      </c>
      <c r="J129" s="108">
        <v>150</v>
      </c>
    </row>
    <row r="130" spans="2:10" ht="12.75">
      <c r="B130" s="132" t="s">
        <v>124</v>
      </c>
      <c r="C130" s="162">
        <v>871</v>
      </c>
      <c r="D130" s="128" t="s">
        <v>136</v>
      </c>
      <c r="E130" s="128" t="s">
        <v>133</v>
      </c>
      <c r="F130" s="80"/>
      <c r="G130" s="81"/>
      <c r="H130" s="119"/>
      <c r="I130" s="41"/>
      <c r="J130" s="112">
        <f>J131+J159+J151</f>
        <v>1938</v>
      </c>
    </row>
    <row r="131" spans="2:10" ht="38.25">
      <c r="B131" s="69" t="s">
        <v>264</v>
      </c>
      <c r="C131" s="70">
        <v>871</v>
      </c>
      <c r="D131" s="70" t="s">
        <v>136</v>
      </c>
      <c r="E131" s="71" t="s">
        <v>133</v>
      </c>
      <c r="F131" s="72" t="s">
        <v>130</v>
      </c>
      <c r="G131" s="73" t="s">
        <v>213</v>
      </c>
      <c r="H131" s="74" t="s">
        <v>214</v>
      </c>
      <c r="I131" s="75"/>
      <c r="J131" s="76">
        <f>J132+J141+J148</f>
        <v>668</v>
      </c>
    </row>
    <row r="132" spans="2:10" ht="63.75">
      <c r="B132" s="131" t="s">
        <v>47</v>
      </c>
      <c r="C132" s="162">
        <v>871</v>
      </c>
      <c r="D132" s="130" t="s">
        <v>136</v>
      </c>
      <c r="E132" s="130" t="s">
        <v>133</v>
      </c>
      <c r="F132" s="59" t="s">
        <v>130</v>
      </c>
      <c r="G132" s="60" t="s">
        <v>252</v>
      </c>
      <c r="H132" s="61" t="s">
        <v>214</v>
      </c>
      <c r="I132" s="121"/>
      <c r="J132" s="108">
        <f>J133+J135+J137+J139</f>
        <v>335</v>
      </c>
    </row>
    <row r="133" spans="2:10" ht="60.75" customHeight="1">
      <c r="B133" s="131" t="s">
        <v>49</v>
      </c>
      <c r="C133" s="162">
        <v>871</v>
      </c>
      <c r="D133" s="130" t="s">
        <v>136</v>
      </c>
      <c r="E133" s="130" t="s">
        <v>133</v>
      </c>
      <c r="F133" s="59" t="s">
        <v>130</v>
      </c>
      <c r="G133" s="60" t="s">
        <v>252</v>
      </c>
      <c r="H133" s="61" t="s">
        <v>48</v>
      </c>
      <c r="I133" s="121"/>
      <c r="J133" s="108">
        <f>J134</f>
        <v>105</v>
      </c>
    </row>
    <row r="134" spans="2:10" ht="19.5" customHeight="1">
      <c r="B134" s="131" t="s">
        <v>227</v>
      </c>
      <c r="C134" s="162">
        <v>871</v>
      </c>
      <c r="D134" s="130" t="s">
        <v>136</v>
      </c>
      <c r="E134" s="130" t="s">
        <v>133</v>
      </c>
      <c r="F134" s="59" t="s">
        <v>130</v>
      </c>
      <c r="G134" s="60" t="s">
        <v>252</v>
      </c>
      <c r="H134" s="61" t="s">
        <v>48</v>
      </c>
      <c r="I134" s="121">
        <v>200</v>
      </c>
      <c r="J134" s="108">
        <v>105</v>
      </c>
    </row>
    <row r="135" spans="2:10" ht="63.75">
      <c r="B135" s="131" t="s">
        <v>50</v>
      </c>
      <c r="C135" s="162">
        <v>871</v>
      </c>
      <c r="D135" s="130" t="s">
        <v>136</v>
      </c>
      <c r="E135" s="130" t="s">
        <v>133</v>
      </c>
      <c r="F135" s="59" t="s">
        <v>130</v>
      </c>
      <c r="G135" s="60" t="s">
        <v>252</v>
      </c>
      <c r="H135" s="61" t="s">
        <v>53</v>
      </c>
      <c r="I135" s="121"/>
      <c r="J135" s="108">
        <f>J136</f>
        <v>80</v>
      </c>
    </row>
    <row r="136" spans="2:10" ht="24">
      <c r="B136" s="133" t="s">
        <v>54</v>
      </c>
      <c r="C136" s="162">
        <v>871</v>
      </c>
      <c r="D136" s="130" t="s">
        <v>136</v>
      </c>
      <c r="E136" s="130" t="s">
        <v>133</v>
      </c>
      <c r="F136" s="59" t="s">
        <v>130</v>
      </c>
      <c r="G136" s="60" t="s">
        <v>252</v>
      </c>
      <c r="H136" s="61" t="s">
        <v>53</v>
      </c>
      <c r="I136" s="121">
        <v>400</v>
      </c>
      <c r="J136" s="108">
        <v>80</v>
      </c>
    </row>
    <row r="137" spans="2:10" ht="63.75">
      <c r="B137" s="131" t="s">
        <v>52</v>
      </c>
      <c r="C137" s="162">
        <v>871</v>
      </c>
      <c r="D137" s="130" t="s">
        <v>136</v>
      </c>
      <c r="E137" s="130" t="s">
        <v>133</v>
      </c>
      <c r="F137" s="59" t="s">
        <v>130</v>
      </c>
      <c r="G137" s="60" t="s">
        <v>252</v>
      </c>
      <c r="H137" s="61" t="s">
        <v>55</v>
      </c>
      <c r="I137" s="121"/>
      <c r="J137" s="108">
        <f>J138</f>
        <v>80</v>
      </c>
    </row>
    <row r="138" spans="2:10" ht="15.75" customHeight="1">
      <c r="B138" s="131" t="s">
        <v>227</v>
      </c>
      <c r="C138" s="162">
        <v>871</v>
      </c>
      <c r="D138" s="130" t="s">
        <v>136</v>
      </c>
      <c r="E138" s="130" t="s">
        <v>133</v>
      </c>
      <c r="F138" s="59" t="s">
        <v>130</v>
      </c>
      <c r="G138" s="60" t="s">
        <v>252</v>
      </c>
      <c r="H138" s="61" t="s">
        <v>55</v>
      </c>
      <c r="I138" s="121">
        <v>200</v>
      </c>
      <c r="J138" s="108">
        <v>80</v>
      </c>
    </row>
    <row r="139" spans="2:10" ht="76.5">
      <c r="B139" s="131" t="s">
        <v>51</v>
      </c>
      <c r="C139" s="162">
        <v>871</v>
      </c>
      <c r="D139" s="130" t="s">
        <v>136</v>
      </c>
      <c r="E139" s="130" t="s">
        <v>133</v>
      </c>
      <c r="F139" s="59" t="s">
        <v>130</v>
      </c>
      <c r="G139" s="60" t="s">
        <v>252</v>
      </c>
      <c r="H139" s="61" t="s">
        <v>56</v>
      </c>
      <c r="I139" s="121"/>
      <c r="J139" s="108">
        <f>J140</f>
        <v>70</v>
      </c>
    </row>
    <row r="140" spans="2:10" ht="12.75" customHeight="1">
      <c r="B140" s="131" t="s">
        <v>227</v>
      </c>
      <c r="C140" s="162">
        <v>871</v>
      </c>
      <c r="D140" s="130" t="s">
        <v>136</v>
      </c>
      <c r="E140" s="130" t="s">
        <v>133</v>
      </c>
      <c r="F140" s="59" t="s">
        <v>130</v>
      </c>
      <c r="G140" s="60" t="s">
        <v>252</v>
      </c>
      <c r="H140" s="61" t="s">
        <v>56</v>
      </c>
      <c r="I140" s="121">
        <v>200</v>
      </c>
      <c r="J140" s="108">
        <v>70</v>
      </c>
    </row>
    <row r="141" spans="2:10" ht="63.75">
      <c r="B141" s="131" t="s">
        <v>57</v>
      </c>
      <c r="C141" s="162">
        <v>871</v>
      </c>
      <c r="D141" s="130" t="s">
        <v>136</v>
      </c>
      <c r="E141" s="130" t="s">
        <v>133</v>
      </c>
      <c r="F141" s="59" t="s">
        <v>130</v>
      </c>
      <c r="G141" s="60" t="s">
        <v>216</v>
      </c>
      <c r="H141" s="61"/>
      <c r="I141" s="121"/>
      <c r="J141" s="134">
        <f>J142+J144+J146</f>
        <v>230</v>
      </c>
    </row>
    <row r="142" spans="2:10" ht="60">
      <c r="B142" s="133" t="s">
        <v>61</v>
      </c>
      <c r="C142" s="162">
        <v>871</v>
      </c>
      <c r="D142" s="130" t="s">
        <v>136</v>
      </c>
      <c r="E142" s="130" t="s">
        <v>133</v>
      </c>
      <c r="F142" s="59" t="s">
        <v>130</v>
      </c>
      <c r="G142" s="60" t="s">
        <v>216</v>
      </c>
      <c r="H142" s="61" t="s">
        <v>58</v>
      </c>
      <c r="I142" s="61"/>
      <c r="J142" s="134">
        <f>J143</f>
        <v>30</v>
      </c>
    </row>
    <row r="143" spans="2:10" ht="24">
      <c r="B143" s="133" t="s">
        <v>54</v>
      </c>
      <c r="C143" s="162">
        <v>871</v>
      </c>
      <c r="D143" s="130" t="s">
        <v>136</v>
      </c>
      <c r="E143" s="130" t="s">
        <v>133</v>
      </c>
      <c r="F143" s="59" t="s">
        <v>130</v>
      </c>
      <c r="G143" s="60" t="s">
        <v>216</v>
      </c>
      <c r="H143" s="61" t="s">
        <v>58</v>
      </c>
      <c r="I143" s="61">
        <v>400</v>
      </c>
      <c r="J143" s="134">
        <v>30</v>
      </c>
    </row>
    <row r="144" spans="2:10" ht="60">
      <c r="B144" s="133" t="s">
        <v>62</v>
      </c>
      <c r="C144" s="162">
        <v>871</v>
      </c>
      <c r="D144" s="130" t="s">
        <v>136</v>
      </c>
      <c r="E144" s="130" t="s">
        <v>133</v>
      </c>
      <c r="F144" s="59" t="s">
        <v>130</v>
      </c>
      <c r="G144" s="60" t="s">
        <v>216</v>
      </c>
      <c r="H144" s="61" t="s">
        <v>59</v>
      </c>
      <c r="I144" s="61"/>
      <c r="J144" s="134">
        <f>J145</f>
        <v>100</v>
      </c>
    </row>
    <row r="145" spans="2:10" ht="24">
      <c r="B145" s="133" t="s">
        <v>54</v>
      </c>
      <c r="C145" s="162">
        <v>871</v>
      </c>
      <c r="D145" s="130" t="s">
        <v>136</v>
      </c>
      <c r="E145" s="130" t="s">
        <v>133</v>
      </c>
      <c r="F145" s="59" t="s">
        <v>130</v>
      </c>
      <c r="G145" s="60" t="s">
        <v>216</v>
      </c>
      <c r="H145" s="61" t="s">
        <v>59</v>
      </c>
      <c r="I145" s="61">
        <v>400</v>
      </c>
      <c r="J145" s="134">
        <v>100</v>
      </c>
    </row>
    <row r="146" spans="2:10" ht="60">
      <c r="B146" s="133" t="s">
        <v>63</v>
      </c>
      <c r="C146" s="162">
        <v>871</v>
      </c>
      <c r="D146" s="130" t="s">
        <v>136</v>
      </c>
      <c r="E146" s="130" t="s">
        <v>133</v>
      </c>
      <c r="F146" s="59" t="s">
        <v>130</v>
      </c>
      <c r="G146" s="60" t="s">
        <v>216</v>
      </c>
      <c r="H146" s="61" t="s">
        <v>60</v>
      </c>
      <c r="I146" s="61"/>
      <c r="J146" s="134">
        <f>J147</f>
        <v>100</v>
      </c>
    </row>
    <row r="147" spans="2:10" ht="24">
      <c r="B147" s="133" t="s">
        <v>54</v>
      </c>
      <c r="C147" s="162">
        <v>871</v>
      </c>
      <c r="D147" s="130" t="s">
        <v>136</v>
      </c>
      <c r="E147" s="130" t="s">
        <v>133</v>
      </c>
      <c r="F147" s="59" t="s">
        <v>130</v>
      </c>
      <c r="G147" s="60" t="s">
        <v>216</v>
      </c>
      <c r="H147" s="61">
        <v>4607</v>
      </c>
      <c r="I147" s="61">
        <v>400</v>
      </c>
      <c r="J147" s="134">
        <v>100</v>
      </c>
    </row>
    <row r="148" spans="2:10" ht="60.75" customHeight="1">
      <c r="B148" s="131" t="s">
        <v>64</v>
      </c>
      <c r="C148" s="162">
        <v>871</v>
      </c>
      <c r="D148" s="130" t="s">
        <v>136</v>
      </c>
      <c r="E148" s="130" t="s">
        <v>133</v>
      </c>
      <c r="F148" s="59" t="s">
        <v>130</v>
      </c>
      <c r="G148" s="60" t="s">
        <v>23</v>
      </c>
      <c r="H148" s="61"/>
      <c r="I148" s="121"/>
      <c r="J148" s="134">
        <f>J149</f>
        <v>103</v>
      </c>
    </row>
    <row r="149" spans="2:10" ht="76.5">
      <c r="B149" s="113" t="s">
        <v>65</v>
      </c>
      <c r="C149" s="162">
        <v>871</v>
      </c>
      <c r="D149" s="130" t="s">
        <v>136</v>
      </c>
      <c r="E149" s="130" t="s">
        <v>133</v>
      </c>
      <c r="F149" s="59" t="s">
        <v>130</v>
      </c>
      <c r="G149" s="60" t="s">
        <v>23</v>
      </c>
      <c r="H149" s="61" t="s">
        <v>48</v>
      </c>
      <c r="I149" s="61"/>
      <c r="J149" s="134">
        <f>J150</f>
        <v>103</v>
      </c>
    </row>
    <row r="150" spans="2:10" ht="16.5" customHeight="1">
      <c r="B150" s="131" t="s">
        <v>227</v>
      </c>
      <c r="C150" s="162">
        <v>871</v>
      </c>
      <c r="D150" s="130" t="s">
        <v>136</v>
      </c>
      <c r="E150" s="130" t="s">
        <v>133</v>
      </c>
      <c r="F150" s="59" t="s">
        <v>130</v>
      </c>
      <c r="G150" s="60" t="s">
        <v>23</v>
      </c>
      <c r="H150" s="61" t="s">
        <v>48</v>
      </c>
      <c r="I150" s="61" t="s">
        <v>228</v>
      </c>
      <c r="J150" s="108">
        <v>103</v>
      </c>
    </row>
    <row r="151" spans="2:10" ht="12.75">
      <c r="B151" s="69" t="s">
        <v>231</v>
      </c>
      <c r="C151" s="70">
        <v>871</v>
      </c>
      <c r="D151" s="70" t="s">
        <v>136</v>
      </c>
      <c r="E151" s="71" t="s">
        <v>133</v>
      </c>
      <c r="F151" s="72" t="s">
        <v>232</v>
      </c>
      <c r="G151" s="73"/>
      <c r="H151" s="74"/>
      <c r="I151" s="75"/>
      <c r="J151" s="76">
        <f>J152</f>
        <v>1200</v>
      </c>
    </row>
    <row r="152" spans="2:10" ht="25.5">
      <c r="B152" s="66" t="s">
        <v>27</v>
      </c>
      <c r="C152" s="162">
        <v>871</v>
      </c>
      <c r="D152" s="136" t="s">
        <v>136</v>
      </c>
      <c r="E152" s="136" t="s">
        <v>133</v>
      </c>
      <c r="F152" s="59" t="s">
        <v>232</v>
      </c>
      <c r="G152" s="60" t="s">
        <v>28</v>
      </c>
      <c r="H152" s="61" t="s">
        <v>214</v>
      </c>
      <c r="I152" s="121"/>
      <c r="J152" s="108">
        <f>J153+J155+J157</f>
        <v>1200</v>
      </c>
    </row>
    <row r="153" spans="2:10" ht="24">
      <c r="B153" s="88" t="s">
        <v>112</v>
      </c>
      <c r="C153" s="162">
        <v>871</v>
      </c>
      <c r="D153" s="136" t="s">
        <v>136</v>
      </c>
      <c r="E153" s="136" t="s">
        <v>133</v>
      </c>
      <c r="F153" s="59" t="s">
        <v>232</v>
      </c>
      <c r="G153" s="60" t="s">
        <v>28</v>
      </c>
      <c r="H153" s="61" t="s">
        <v>115</v>
      </c>
      <c r="I153" s="121"/>
      <c r="J153" s="108">
        <f>J154</f>
        <v>400</v>
      </c>
    </row>
    <row r="154" spans="2:10" ht="24">
      <c r="B154" s="133" t="s">
        <v>54</v>
      </c>
      <c r="C154" s="162">
        <v>871</v>
      </c>
      <c r="D154" s="136" t="s">
        <v>136</v>
      </c>
      <c r="E154" s="136" t="s">
        <v>133</v>
      </c>
      <c r="F154" s="59" t="s">
        <v>232</v>
      </c>
      <c r="G154" s="60" t="s">
        <v>28</v>
      </c>
      <c r="H154" s="61" t="s">
        <v>115</v>
      </c>
      <c r="I154" s="61">
        <v>400</v>
      </c>
      <c r="J154" s="108">
        <v>400</v>
      </c>
    </row>
    <row r="155" spans="2:10" ht="12.75">
      <c r="B155" s="88" t="s">
        <v>113</v>
      </c>
      <c r="C155" s="162">
        <v>871</v>
      </c>
      <c r="D155" s="136" t="s">
        <v>136</v>
      </c>
      <c r="E155" s="136" t="s">
        <v>133</v>
      </c>
      <c r="F155" s="59" t="s">
        <v>232</v>
      </c>
      <c r="G155" s="60" t="s">
        <v>28</v>
      </c>
      <c r="H155" s="61" t="s">
        <v>116</v>
      </c>
      <c r="I155" s="61"/>
      <c r="J155" s="108">
        <f>J156</f>
        <v>400</v>
      </c>
    </row>
    <row r="156" spans="2:10" ht="24">
      <c r="B156" s="133" t="s">
        <v>54</v>
      </c>
      <c r="C156" s="162">
        <v>871</v>
      </c>
      <c r="D156" s="136" t="s">
        <v>136</v>
      </c>
      <c r="E156" s="136" t="s">
        <v>133</v>
      </c>
      <c r="F156" s="59" t="s">
        <v>232</v>
      </c>
      <c r="G156" s="60" t="s">
        <v>28</v>
      </c>
      <c r="H156" s="61" t="s">
        <v>116</v>
      </c>
      <c r="I156" s="61">
        <v>400</v>
      </c>
      <c r="J156" s="108">
        <v>400</v>
      </c>
    </row>
    <row r="157" spans="2:10" ht="24">
      <c r="B157" s="88" t="s">
        <v>114</v>
      </c>
      <c r="C157" s="162">
        <v>871</v>
      </c>
      <c r="D157" s="136" t="s">
        <v>136</v>
      </c>
      <c r="E157" s="136" t="s">
        <v>133</v>
      </c>
      <c r="F157" s="59" t="s">
        <v>232</v>
      </c>
      <c r="G157" s="60" t="s">
        <v>28</v>
      </c>
      <c r="H157" s="61" t="s">
        <v>117</v>
      </c>
      <c r="I157" s="61"/>
      <c r="J157" s="108">
        <f>J158</f>
        <v>400</v>
      </c>
    </row>
    <row r="158" spans="2:10" ht="24">
      <c r="B158" s="133" t="s">
        <v>54</v>
      </c>
      <c r="C158" s="162">
        <v>871</v>
      </c>
      <c r="D158" s="136" t="s">
        <v>136</v>
      </c>
      <c r="E158" s="136" t="s">
        <v>133</v>
      </c>
      <c r="F158" s="59" t="s">
        <v>232</v>
      </c>
      <c r="G158" s="60" t="s">
        <v>28</v>
      </c>
      <c r="H158" s="61" t="s">
        <v>117</v>
      </c>
      <c r="I158" s="61" t="s">
        <v>118</v>
      </c>
      <c r="J158" s="108">
        <v>400</v>
      </c>
    </row>
    <row r="159" spans="2:10" ht="39.75" customHeight="1">
      <c r="B159" s="69" t="s">
        <v>66</v>
      </c>
      <c r="C159" s="70">
        <v>871</v>
      </c>
      <c r="D159" s="70" t="s">
        <v>136</v>
      </c>
      <c r="E159" s="71" t="s">
        <v>133</v>
      </c>
      <c r="F159" s="72" t="s">
        <v>133</v>
      </c>
      <c r="G159" s="73" t="s">
        <v>213</v>
      </c>
      <c r="H159" s="74" t="s">
        <v>214</v>
      </c>
      <c r="I159" s="75"/>
      <c r="J159" s="76">
        <f>J160</f>
        <v>70</v>
      </c>
    </row>
    <row r="160" spans="2:10" ht="53.25" customHeight="1">
      <c r="B160" s="131" t="s">
        <v>67</v>
      </c>
      <c r="C160" s="162">
        <v>871</v>
      </c>
      <c r="D160" s="130" t="s">
        <v>136</v>
      </c>
      <c r="E160" s="130" t="s">
        <v>133</v>
      </c>
      <c r="F160" s="59" t="s">
        <v>133</v>
      </c>
      <c r="G160" s="60" t="s">
        <v>266</v>
      </c>
      <c r="H160" s="61" t="s">
        <v>214</v>
      </c>
      <c r="I160" s="121"/>
      <c r="J160" s="134">
        <f>J161</f>
        <v>70</v>
      </c>
    </row>
    <row r="161" spans="2:10" ht="66" customHeight="1">
      <c r="B161" s="131" t="s">
        <v>69</v>
      </c>
      <c r="C161" s="162">
        <v>871</v>
      </c>
      <c r="D161" s="130" t="s">
        <v>136</v>
      </c>
      <c r="E161" s="130" t="s">
        <v>133</v>
      </c>
      <c r="F161" s="59" t="s">
        <v>133</v>
      </c>
      <c r="G161" s="60" t="s">
        <v>266</v>
      </c>
      <c r="H161" s="61" t="s">
        <v>68</v>
      </c>
      <c r="I161" s="121"/>
      <c r="J161" s="134">
        <f>J162</f>
        <v>70</v>
      </c>
    </row>
    <row r="162" spans="2:10" ht="15.75" customHeight="1">
      <c r="B162" s="131" t="s">
        <v>227</v>
      </c>
      <c r="C162" s="162">
        <v>871</v>
      </c>
      <c r="D162" s="130" t="s">
        <v>136</v>
      </c>
      <c r="E162" s="130" t="s">
        <v>133</v>
      </c>
      <c r="F162" s="59" t="s">
        <v>133</v>
      </c>
      <c r="G162" s="60" t="s">
        <v>266</v>
      </c>
      <c r="H162" s="61" t="s">
        <v>68</v>
      </c>
      <c r="I162" s="121">
        <v>200</v>
      </c>
      <c r="J162" s="134">
        <v>70</v>
      </c>
    </row>
    <row r="163" spans="2:10" ht="12.75">
      <c r="B163" s="132" t="s">
        <v>125</v>
      </c>
      <c r="C163" s="162">
        <v>871</v>
      </c>
      <c r="D163" s="46" t="s">
        <v>136</v>
      </c>
      <c r="E163" s="46" t="s">
        <v>131</v>
      </c>
      <c r="F163" s="59"/>
      <c r="G163" s="60"/>
      <c r="H163" s="61" t="s">
        <v>128</v>
      </c>
      <c r="I163" s="41" t="s">
        <v>126</v>
      </c>
      <c r="J163" s="134">
        <f>J164</f>
        <v>886</v>
      </c>
    </row>
    <row r="164" spans="2:10" ht="38.25">
      <c r="B164" s="69" t="s">
        <v>66</v>
      </c>
      <c r="C164" s="70">
        <v>871</v>
      </c>
      <c r="D164" s="70" t="s">
        <v>136</v>
      </c>
      <c r="E164" s="71" t="s">
        <v>131</v>
      </c>
      <c r="F164" s="72" t="s">
        <v>133</v>
      </c>
      <c r="G164" s="73" t="s">
        <v>213</v>
      </c>
      <c r="H164" s="74" t="s">
        <v>214</v>
      </c>
      <c r="I164" s="75"/>
      <c r="J164" s="76">
        <f>J165+J170+J175+J182+J185</f>
        <v>886</v>
      </c>
    </row>
    <row r="165" spans="2:10" ht="51">
      <c r="B165" s="131" t="s">
        <v>70</v>
      </c>
      <c r="C165" s="162">
        <v>871</v>
      </c>
      <c r="D165" s="130" t="s">
        <v>136</v>
      </c>
      <c r="E165" s="130" t="s">
        <v>131</v>
      </c>
      <c r="F165" s="59" t="s">
        <v>133</v>
      </c>
      <c r="G165" s="60" t="s">
        <v>252</v>
      </c>
      <c r="H165" s="61" t="s">
        <v>214</v>
      </c>
      <c r="I165" s="121"/>
      <c r="J165" s="134">
        <f>J166+J168</f>
        <v>320</v>
      </c>
    </row>
    <row r="166" spans="2:10" ht="63.75">
      <c r="B166" s="1" t="s">
        <v>72</v>
      </c>
      <c r="C166" s="162">
        <v>871</v>
      </c>
      <c r="D166" s="130" t="s">
        <v>136</v>
      </c>
      <c r="E166" s="130" t="s">
        <v>131</v>
      </c>
      <c r="F166" s="59" t="s">
        <v>133</v>
      </c>
      <c r="G166" s="60" t="s">
        <v>252</v>
      </c>
      <c r="H166" s="61" t="s">
        <v>71</v>
      </c>
      <c r="I166" s="121"/>
      <c r="J166" s="134">
        <f>J167</f>
        <v>170</v>
      </c>
    </row>
    <row r="167" spans="2:10" ht="16.5" customHeight="1">
      <c r="B167" s="1" t="s">
        <v>227</v>
      </c>
      <c r="C167" s="162">
        <v>871</v>
      </c>
      <c r="D167" s="130" t="s">
        <v>136</v>
      </c>
      <c r="E167" s="130" t="s">
        <v>131</v>
      </c>
      <c r="F167" s="59" t="s">
        <v>133</v>
      </c>
      <c r="G167" s="60" t="s">
        <v>252</v>
      </c>
      <c r="H167" s="61" t="s">
        <v>71</v>
      </c>
      <c r="I167" s="121">
        <v>200</v>
      </c>
      <c r="J167" s="134">
        <v>170</v>
      </c>
    </row>
    <row r="168" spans="2:10" ht="63.75">
      <c r="B168" s="1" t="s">
        <v>73</v>
      </c>
      <c r="C168" s="162">
        <v>871</v>
      </c>
      <c r="D168" s="130" t="s">
        <v>136</v>
      </c>
      <c r="E168" s="130" t="s">
        <v>131</v>
      </c>
      <c r="F168" s="59" t="s">
        <v>133</v>
      </c>
      <c r="G168" s="60" t="s">
        <v>252</v>
      </c>
      <c r="H168" s="61" t="s">
        <v>74</v>
      </c>
      <c r="I168" s="121"/>
      <c r="J168" s="134">
        <f>J169</f>
        <v>150</v>
      </c>
    </row>
    <row r="169" spans="2:10" ht="21" customHeight="1">
      <c r="B169" s="1" t="s">
        <v>227</v>
      </c>
      <c r="C169" s="162">
        <v>871</v>
      </c>
      <c r="D169" s="130" t="s">
        <v>136</v>
      </c>
      <c r="E169" s="130" t="s">
        <v>131</v>
      </c>
      <c r="F169" s="59" t="s">
        <v>133</v>
      </c>
      <c r="G169" s="60" t="s">
        <v>252</v>
      </c>
      <c r="H169" s="61" t="s">
        <v>74</v>
      </c>
      <c r="I169" s="121">
        <v>200</v>
      </c>
      <c r="J169" s="134">
        <v>150</v>
      </c>
    </row>
    <row r="170" spans="2:10" ht="51">
      <c r="B170" s="1" t="s">
        <v>75</v>
      </c>
      <c r="C170" s="162">
        <v>871</v>
      </c>
      <c r="D170" s="130" t="s">
        <v>136</v>
      </c>
      <c r="E170" s="130" t="s">
        <v>131</v>
      </c>
      <c r="F170" s="59" t="s">
        <v>133</v>
      </c>
      <c r="G170" s="60" t="s">
        <v>216</v>
      </c>
      <c r="H170" s="61" t="s">
        <v>214</v>
      </c>
      <c r="I170" s="121"/>
      <c r="J170" s="134">
        <f>J171+J173</f>
        <v>307.3</v>
      </c>
    </row>
    <row r="171" spans="2:10" ht="63.75">
      <c r="B171" s="1" t="s">
        <v>78</v>
      </c>
      <c r="C171" s="162">
        <v>871</v>
      </c>
      <c r="D171" s="130" t="s">
        <v>136</v>
      </c>
      <c r="E171" s="130" t="s">
        <v>131</v>
      </c>
      <c r="F171" s="59" t="s">
        <v>133</v>
      </c>
      <c r="G171" s="60" t="s">
        <v>216</v>
      </c>
      <c r="H171" s="61" t="s">
        <v>76</v>
      </c>
      <c r="I171" s="121"/>
      <c r="J171" s="134">
        <f>J172</f>
        <v>207.3</v>
      </c>
    </row>
    <row r="172" spans="2:10" ht="18.75" customHeight="1">
      <c r="B172" s="1" t="s">
        <v>227</v>
      </c>
      <c r="C172" s="162">
        <v>871</v>
      </c>
      <c r="D172" s="130" t="s">
        <v>136</v>
      </c>
      <c r="E172" s="130" t="s">
        <v>131</v>
      </c>
      <c r="F172" s="59" t="s">
        <v>133</v>
      </c>
      <c r="G172" s="60" t="s">
        <v>216</v>
      </c>
      <c r="H172" s="61" t="s">
        <v>76</v>
      </c>
      <c r="I172" s="121">
        <v>200</v>
      </c>
      <c r="J172" s="134">
        <v>207.3</v>
      </c>
    </row>
    <row r="173" spans="2:10" ht="63.75">
      <c r="B173" s="1" t="s">
        <v>79</v>
      </c>
      <c r="C173" s="162">
        <v>871</v>
      </c>
      <c r="D173" s="130" t="s">
        <v>136</v>
      </c>
      <c r="E173" s="130" t="s">
        <v>131</v>
      </c>
      <c r="F173" s="59" t="s">
        <v>133</v>
      </c>
      <c r="G173" s="60" t="s">
        <v>216</v>
      </c>
      <c r="H173" s="61" t="s">
        <v>77</v>
      </c>
      <c r="I173" s="121"/>
      <c r="J173" s="134">
        <f>J174</f>
        <v>100</v>
      </c>
    </row>
    <row r="174" spans="2:10" ht="18.75" customHeight="1">
      <c r="B174" s="1" t="s">
        <v>227</v>
      </c>
      <c r="C174" s="162">
        <v>871</v>
      </c>
      <c r="D174" s="130" t="s">
        <v>136</v>
      </c>
      <c r="E174" s="130" t="s">
        <v>131</v>
      </c>
      <c r="F174" s="59" t="s">
        <v>133</v>
      </c>
      <c r="G174" s="60" t="s">
        <v>216</v>
      </c>
      <c r="H174" s="61" t="s">
        <v>77</v>
      </c>
      <c r="I174" s="121">
        <v>200</v>
      </c>
      <c r="J174" s="134">
        <v>100</v>
      </c>
    </row>
    <row r="175" spans="2:10" ht="51">
      <c r="B175" s="1" t="s">
        <v>80</v>
      </c>
      <c r="C175" s="162">
        <v>871</v>
      </c>
      <c r="D175" s="130" t="s">
        <v>136</v>
      </c>
      <c r="E175" s="130" t="s">
        <v>131</v>
      </c>
      <c r="F175" s="59" t="s">
        <v>133</v>
      </c>
      <c r="G175" s="60" t="s">
        <v>260</v>
      </c>
      <c r="H175" s="61" t="s">
        <v>214</v>
      </c>
      <c r="I175" s="121"/>
      <c r="J175" s="134">
        <f>J176+J178+J180</f>
        <v>173.7</v>
      </c>
    </row>
    <row r="176" spans="2:10" ht="51">
      <c r="B176" s="1" t="s">
        <v>84</v>
      </c>
      <c r="C176" s="162">
        <v>871</v>
      </c>
      <c r="D176" s="130" t="s">
        <v>136</v>
      </c>
      <c r="E176" s="130" t="s">
        <v>131</v>
      </c>
      <c r="F176" s="59" t="s">
        <v>133</v>
      </c>
      <c r="G176" s="60" t="s">
        <v>260</v>
      </c>
      <c r="H176" s="61" t="s">
        <v>81</v>
      </c>
      <c r="I176" s="121"/>
      <c r="J176" s="134">
        <f>J177</f>
        <v>135</v>
      </c>
    </row>
    <row r="177" spans="2:10" ht="21" customHeight="1">
      <c r="B177" s="1" t="s">
        <v>227</v>
      </c>
      <c r="C177" s="162">
        <v>871</v>
      </c>
      <c r="D177" s="130" t="s">
        <v>136</v>
      </c>
      <c r="E177" s="130" t="s">
        <v>131</v>
      </c>
      <c r="F177" s="59" t="s">
        <v>133</v>
      </c>
      <c r="G177" s="60" t="s">
        <v>260</v>
      </c>
      <c r="H177" s="61" t="s">
        <v>81</v>
      </c>
      <c r="I177" s="121">
        <v>200</v>
      </c>
      <c r="J177" s="134">
        <v>135</v>
      </c>
    </row>
    <row r="178" spans="2:10" ht="51">
      <c r="B178" s="1" t="s">
        <v>85</v>
      </c>
      <c r="C178" s="162">
        <v>871</v>
      </c>
      <c r="D178" s="130" t="s">
        <v>136</v>
      </c>
      <c r="E178" s="130" t="s">
        <v>131</v>
      </c>
      <c r="F178" s="59" t="s">
        <v>133</v>
      </c>
      <c r="G178" s="60" t="s">
        <v>260</v>
      </c>
      <c r="H178" s="61" t="s">
        <v>82</v>
      </c>
      <c r="I178" s="121"/>
      <c r="J178" s="134">
        <f>J179</f>
        <v>5.7</v>
      </c>
    </row>
    <row r="179" spans="2:10" ht="20.25" customHeight="1">
      <c r="B179" s="1" t="s">
        <v>227</v>
      </c>
      <c r="C179" s="162">
        <v>871</v>
      </c>
      <c r="D179" s="130" t="s">
        <v>136</v>
      </c>
      <c r="E179" s="130" t="s">
        <v>131</v>
      </c>
      <c r="F179" s="59" t="s">
        <v>133</v>
      </c>
      <c r="G179" s="60" t="s">
        <v>260</v>
      </c>
      <c r="H179" s="61" t="s">
        <v>82</v>
      </c>
      <c r="I179" s="121">
        <v>200</v>
      </c>
      <c r="J179" s="134">
        <v>5.7</v>
      </c>
    </row>
    <row r="180" spans="2:10" ht="49.5" customHeight="1">
      <c r="B180" s="1" t="s">
        <v>86</v>
      </c>
      <c r="C180" s="162">
        <v>871</v>
      </c>
      <c r="D180" s="130" t="s">
        <v>136</v>
      </c>
      <c r="E180" s="130" t="s">
        <v>131</v>
      </c>
      <c r="F180" s="59" t="s">
        <v>133</v>
      </c>
      <c r="G180" s="60" t="s">
        <v>260</v>
      </c>
      <c r="H180" s="61" t="s">
        <v>83</v>
      </c>
      <c r="I180" s="121"/>
      <c r="J180" s="134">
        <f>J181</f>
        <v>33</v>
      </c>
    </row>
    <row r="181" spans="2:10" ht="16.5" customHeight="1">
      <c r="B181" s="1" t="s">
        <v>227</v>
      </c>
      <c r="C181" s="162">
        <v>871</v>
      </c>
      <c r="D181" s="130" t="s">
        <v>136</v>
      </c>
      <c r="E181" s="130" t="s">
        <v>131</v>
      </c>
      <c r="F181" s="59" t="s">
        <v>133</v>
      </c>
      <c r="G181" s="60" t="s">
        <v>260</v>
      </c>
      <c r="H181" s="61" t="s">
        <v>83</v>
      </c>
      <c r="I181" s="121">
        <v>200</v>
      </c>
      <c r="J181" s="134">
        <v>33</v>
      </c>
    </row>
    <row r="182" spans="2:10" ht="51">
      <c r="B182" s="1" t="s">
        <v>87</v>
      </c>
      <c r="C182" s="162">
        <v>871</v>
      </c>
      <c r="D182" s="130" t="s">
        <v>136</v>
      </c>
      <c r="E182" s="130" t="s">
        <v>131</v>
      </c>
      <c r="F182" s="59" t="s">
        <v>133</v>
      </c>
      <c r="G182" s="60" t="s">
        <v>28</v>
      </c>
      <c r="H182" s="61" t="s">
        <v>214</v>
      </c>
      <c r="I182" s="121"/>
      <c r="J182" s="134">
        <f>J183</f>
        <v>25</v>
      </c>
    </row>
    <row r="183" spans="2:10" ht="76.5">
      <c r="B183" s="1" t="s">
        <v>89</v>
      </c>
      <c r="C183" s="162">
        <v>871</v>
      </c>
      <c r="D183" s="130" t="s">
        <v>136</v>
      </c>
      <c r="E183" s="130" t="s">
        <v>131</v>
      </c>
      <c r="F183" s="59" t="s">
        <v>133</v>
      </c>
      <c r="G183" s="60" t="s">
        <v>28</v>
      </c>
      <c r="H183" s="61" t="s">
        <v>88</v>
      </c>
      <c r="I183" s="121"/>
      <c r="J183" s="134">
        <f>J184</f>
        <v>25</v>
      </c>
    </row>
    <row r="184" spans="2:10" ht="17.25" customHeight="1">
      <c r="B184" s="1" t="s">
        <v>227</v>
      </c>
      <c r="C184" s="162">
        <v>871</v>
      </c>
      <c r="D184" s="130" t="s">
        <v>136</v>
      </c>
      <c r="E184" s="130" t="s">
        <v>131</v>
      </c>
      <c r="F184" s="59" t="s">
        <v>133</v>
      </c>
      <c r="G184" s="60" t="s">
        <v>28</v>
      </c>
      <c r="H184" s="61" t="s">
        <v>88</v>
      </c>
      <c r="I184" s="121">
        <v>200</v>
      </c>
      <c r="J184" s="134">
        <v>25</v>
      </c>
    </row>
    <row r="185" spans="2:10" ht="52.5" customHeight="1">
      <c r="B185" s="1" t="s">
        <v>90</v>
      </c>
      <c r="C185" s="162">
        <v>871</v>
      </c>
      <c r="D185" s="130" t="s">
        <v>136</v>
      </c>
      <c r="E185" s="130" t="s">
        <v>131</v>
      </c>
      <c r="F185" s="59" t="s">
        <v>133</v>
      </c>
      <c r="G185" s="60" t="s">
        <v>266</v>
      </c>
      <c r="H185" s="61" t="s">
        <v>214</v>
      </c>
      <c r="I185" s="121"/>
      <c r="J185" s="134">
        <f>J186</f>
        <v>60</v>
      </c>
    </row>
    <row r="186" spans="2:10" ht="66.75" customHeight="1">
      <c r="B186" s="1" t="s">
        <v>69</v>
      </c>
      <c r="C186" s="162">
        <v>871</v>
      </c>
      <c r="D186" s="130" t="s">
        <v>136</v>
      </c>
      <c r="E186" s="130" t="s">
        <v>131</v>
      </c>
      <c r="F186" s="59" t="s">
        <v>133</v>
      </c>
      <c r="G186" s="60" t="s">
        <v>266</v>
      </c>
      <c r="H186" s="61" t="s">
        <v>68</v>
      </c>
      <c r="I186" s="121"/>
      <c r="J186" s="134">
        <f>J187</f>
        <v>60</v>
      </c>
    </row>
    <row r="187" spans="2:10" ht="25.5">
      <c r="B187" s="1" t="s">
        <v>227</v>
      </c>
      <c r="C187" s="162">
        <v>871</v>
      </c>
      <c r="D187" s="130" t="s">
        <v>136</v>
      </c>
      <c r="E187" s="130" t="s">
        <v>131</v>
      </c>
      <c r="F187" s="59" t="s">
        <v>133</v>
      </c>
      <c r="G187" s="60" t="s">
        <v>266</v>
      </c>
      <c r="H187" s="61" t="s">
        <v>68</v>
      </c>
      <c r="I187" s="121">
        <v>200</v>
      </c>
      <c r="J187" s="134">
        <v>60</v>
      </c>
    </row>
    <row r="188" spans="2:10" ht="12.75">
      <c r="B188" s="135" t="s">
        <v>91</v>
      </c>
      <c r="C188" s="162">
        <v>871</v>
      </c>
      <c r="D188" s="36" t="s">
        <v>141</v>
      </c>
      <c r="E188" s="37"/>
      <c r="F188" s="38"/>
      <c r="G188" s="39"/>
      <c r="H188" s="61"/>
      <c r="I188" s="121"/>
      <c r="J188" s="134">
        <f>J189</f>
        <v>4906.4</v>
      </c>
    </row>
    <row r="189" spans="2:10" ht="12.75">
      <c r="B189" s="44" t="s">
        <v>142</v>
      </c>
      <c r="C189" s="162">
        <v>871</v>
      </c>
      <c r="D189" s="44" t="s">
        <v>141</v>
      </c>
      <c r="E189" s="45" t="s">
        <v>130</v>
      </c>
      <c r="F189" s="38"/>
      <c r="G189" s="39"/>
      <c r="H189" s="61"/>
      <c r="I189" s="121"/>
      <c r="J189" s="134">
        <v>4906.4</v>
      </c>
    </row>
    <row r="190" spans="2:10" ht="38.25">
      <c r="B190" s="69" t="s">
        <v>92</v>
      </c>
      <c r="C190" s="70">
        <v>871</v>
      </c>
      <c r="D190" s="70" t="s">
        <v>141</v>
      </c>
      <c r="E190" s="71" t="s">
        <v>130</v>
      </c>
      <c r="F190" s="72" t="s">
        <v>93</v>
      </c>
      <c r="G190" s="73"/>
      <c r="H190" s="74"/>
      <c r="I190" s="75"/>
      <c r="J190" s="76">
        <f>J191+J200</f>
        <v>4598.9</v>
      </c>
    </row>
    <row r="191" spans="2:10" ht="63.75">
      <c r="B191" s="109" t="s">
        <v>94</v>
      </c>
      <c r="C191" s="162">
        <v>871</v>
      </c>
      <c r="D191" s="130" t="s">
        <v>141</v>
      </c>
      <c r="E191" s="130" t="s">
        <v>130</v>
      </c>
      <c r="F191" s="59" t="s">
        <v>93</v>
      </c>
      <c r="G191" s="60" t="s">
        <v>216</v>
      </c>
      <c r="H191" s="61" t="s">
        <v>214</v>
      </c>
      <c r="I191" s="121"/>
      <c r="J191" s="134">
        <f>J192</f>
        <v>4113.9</v>
      </c>
    </row>
    <row r="192" spans="2:10" ht="63.75">
      <c r="B192" s="1" t="s">
        <v>96</v>
      </c>
      <c r="C192" s="162">
        <v>871</v>
      </c>
      <c r="D192" s="130" t="s">
        <v>141</v>
      </c>
      <c r="E192" s="130" t="s">
        <v>130</v>
      </c>
      <c r="F192" s="59" t="s">
        <v>93</v>
      </c>
      <c r="G192" s="60" t="s">
        <v>216</v>
      </c>
      <c r="H192" s="61" t="s">
        <v>95</v>
      </c>
      <c r="I192" s="121"/>
      <c r="J192" s="134">
        <f>SUM(J193:J195)</f>
        <v>4113.9</v>
      </c>
    </row>
    <row r="193" spans="2:10" ht="36">
      <c r="B193" s="133" t="s">
        <v>219</v>
      </c>
      <c r="C193" s="162">
        <v>871</v>
      </c>
      <c r="D193" s="130" t="s">
        <v>141</v>
      </c>
      <c r="E193" s="130" t="s">
        <v>130</v>
      </c>
      <c r="F193" s="59" t="s">
        <v>93</v>
      </c>
      <c r="G193" s="60" t="s">
        <v>216</v>
      </c>
      <c r="H193" s="61" t="s">
        <v>95</v>
      </c>
      <c r="I193" s="121">
        <v>100</v>
      </c>
      <c r="J193" s="134">
        <v>2181.5</v>
      </c>
    </row>
    <row r="194" spans="2:10" ht="12.75">
      <c r="B194" s="133" t="s">
        <v>227</v>
      </c>
      <c r="C194" s="162">
        <v>871</v>
      </c>
      <c r="D194" s="130" t="s">
        <v>141</v>
      </c>
      <c r="E194" s="130" t="s">
        <v>130</v>
      </c>
      <c r="F194" s="59" t="s">
        <v>93</v>
      </c>
      <c r="G194" s="60" t="s">
        <v>216</v>
      </c>
      <c r="H194" s="61" t="s">
        <v>95</v>
      </c>
      <c r="I194" s="121">
        <v>200</v>
      </c>
      <c r="J194" s="134">
        <v>1930.4</v>
      </c>
    </row>
    <row r="195" spans="2:10" ht="12.75">
      <c r="B195" s="66" t="s">
        <v>229</v>
      </c>
      <c r="C195" s="162">
        <v>871</v>
      </c>
      <c r="D195" s="130" t="s">
        <v>141</v>
      </c>
      <c r="E195" s="130" t="s">
        <v>130</v>
      </c>
      <c r="F195" s="59" t="s">
        <v>93</v>
      </c>
      <c r="G195" s="60" t="s">
        <v>216</v>
      </c>
      <c r="H195" s="61" t="s">
        <v>95</v>
      </c>
      <c r="I195" s="121">
        <v>800</v>
      </c>
      <c r="J195" s="134">
        <v>2</v>
      </c>
    </row>
    <row r="196" spans="2:10" ht="12.75">
      <c r="B196" s="69" t="s">
        <v>3</v>
      </c>
      <c r="C196" s="70">
        <v>871</v>
      </c>
      <c r="D196" s="70" t="s">
        <v>141</v>
      </c>
      <c r="E196" s="71" t="s">
        <v>130</v>
      </c>
      <c r="F196" s="72" t="s">
        <v>205</v>
      </c>
      <c r="G196" s="73">
        <v>0</v>
      </c>
      <c r="H196" s="74" t="s">
        <v>214</v>
      </c>
      <c r="I196" s="121"/>
      <c r="J196" s="134">
        <f>J197</f>
        <v>57.7</v>
      </c>
    </row>
    <row r="197" spans="2:10" ht="12.75">
      <c r="B197" s="133" t="s">
        <v>98</v>
      </c>
      <c r="C197" s="162">
        <v>871</v>
      </c>
      <c r="D197" s="136" t="s">
        <v>141</v>
      </c>
      <c r="E197" s="136" t="s">
        <v>130</v>
      </c>
      <c r="F197" s="137" t="s">
        <v>205</v>
      </c>
      <c r="G197" s="138" t="s">
        <v>5</v>
      </c>
      <c r="H197" s="139" t="s">
        <v>214</v>
      </c>
      <c r="I197" s="121"/>
      <c r="J197" s="140">
        <f>J198</f>
        <v>57.7</v>
      </c>
    </row>
    <row r="198" spans="2:10" ht="12.75">
      <c r="B198" s="1" t="s">
        <v>40</v>
      </c>
      <c r="C198" s="162">
        <v>871</v>
      </c>
      <c r="D198" s="130" t="s">
        <v>141</v>
      </c>
      <c r="E198" s="130" t="s">
        <v>130</v>
      </c>
      <c r="F198" s="59" t="s">
        <v>205</v>
      </c>
      <c r="G198" s="60" t="s">
        <v>5</v>
      </c>
      <c r="H198" s="61" t="s">
        <v>41</v>
      </c>
      <c r="I198" s="121"/>
      <c r="J198" s="134">
        <f>J199</f>
        <v>57.7</v>
      </c>
    </row>
    <row r="199" spans="2:10" ht="51">
      <c r="B199" s="1" t="s">
        <v>219</v>
      </c>
      <c r="C199" s="162">
        <v>871</v>
      </c>
      <c r="D199" s="130" t="s">
        <v>141</v>
      </c>
      <c r="E199" s="130" t="s">
        <v>130</v>
      </c>
      <c r="F199" s="59" t="s">
        <v>205</v>
      </c>
      <c r="G199" s="60" t="s">
        <v>5</v>
      </c>
      <c r="H199" s="61" t="s">
        <v>41</v>
      </c>
      <c r="I199" s="61" t="s">
        <v>224</v>
      </c>
      <c r="J199" s="134">
        <v>57.7</v>
      </c>
    </row>
    <row r="200" spans="2:10" ht="63.75">
      <c r="B200" s="109" t="s">
        <v>97</v>
      </c>
      <c r="C200" s="162">
        <v>871</v>
      </c>
      <c r="D200" s="130" t="s">
        <v>141</v>
      </c>
      <c r="E200" s="130" t="s">
        <v>130</v>
      </c>
      <c r="F200" s="59" t="s">
        <v>93</v>
      </c>
      <c r="G200" s="60" t="s">
        <v>260</v>
      </c>
      <c r="H200" s="61" t="s">
        <v>214</v>
      </c>
      <c r="I200" s="121"/>
      <c r="J200" s="134">
        <f>J201</f>
        <v>485</v>
      </c>
    </row>
    <row r="201" spans="2:10" ht="63.75">
      <c r="B201" s="1" t="s">
        <v>96</v>
      </c>
      <c r="C201" s="162">
        <v>871</v>
      </c>
      <c r="D201" s="130" t="s">
        <v>141</v>
      </c>
      <c r="E201" s="130" t="s">
        <v>130</v>
      </c>
      <c r="F201" s="59" t="s">
        <v>93</v>
      </c>
      <c r="G201" s="60" t="s">
        <v>260</v>
      </c>
      <c r="H201" s="61" t="s">
        <v>95</v>
      </c>
      <c r="I201" s="121"/>
      <c r="J201" s="134">
        <f>J202+J203+J204</f>
        <v>485</v>
      </c>
    </row>
    <row r="202" spans="2:10" ht="36">
      <c r="B202" s="133" t="s">
        <v>219</v>
      </c>
      <c r="C202" s="162">
        <v>871</v>
      </c>
      <c r="D202" s="130" t="s">
        <v>141</v>
      </c>
      <c r="E202" s="130" t="s">
        <v>130</v>
      </c>
      <c r="F202" s="59" t="s">
        <v>93</v>
      </c>
      <c r="G202" s="60" t="s">
        <v>260</v>
      </c>
      <c r="H202" s="61" t="s">
        <v>95</v>
      </c>
      <c r="I202" s="121">
        <v>100</v>
      </c>
      <c r="J202" s="134">
        <v>424</v>
      </c>
    </row>
    <row r="203" spans="2:10" ht="12.75">
      <c r="B203" s="133" t="s">
        <v>227</v>
      </c>
      <c r="C203" s="162">
        <v>871</v>
      </c>
      <c r="D203" s="130" t="s">
        <v>141</v>
      </c>
      <c r="E203" s="130" t="s">
        <v>130</v>
      </c>
      <c r="F203" s="59" t="s">
        <v>93</v>
      </c>
      <c r="G203" s="60" t="s">
        <v>260</v>
      </c>
      <c r="H203" s="61" t="s">
        <v>95</v>
      </c>
      <c r="I203" s="121">
        <v>200</v>
      </c>
      <c r="J203" s="134">
        <f>9.6+49.4</f>
        <v>59</v>
      </c>
    </row>
    <row r="204" spans="2:10" ht="12.75">
      <c r="B204" s="66" t="s">
        <v>229</v>
      </c>
      <c r="C204" s="162">
        <v>871</v>
      </c>
      <c r="D204" s="130" t="s">
        <v>141</v>
      </c>
      <c r="E204" s="130" t="s">
        <v>130</v>
      </c>
      <c r="F204" s="59" t="s">
        <v>93</v>
      </c>
      <c r="G204" s="60" t="s">
        <v>260</v>
      </c>
      <c r="H204" s="61" t="s">
        <v>95</v>
      </c>
      <c r="I204" s="121">
        <v>800</v>
      </c>
      <c r="J204" s="134">
        <v>2</v>
      </c>
    </row>
    <row r="205" spans="2:10" ht="12.75">
      <c r="B205" s="69" t="s">
        <v>3</v>
      </c>
      <c r="C205" s="70">
        <v>871</v>
      </c>
      <c r="D205" s="70" t="s">
        <v>141</v>
      </c>
      <c r="E205" s="71" t="s">
        <v>130</v>
      </c>
      <c r="F205" s="72" t="s">
        <v>205</v>
      </c>
      <c r="G205" s="73">
        <v>0</v>
      </c>
      <c r="H205" s="74" t="s">
        <v>214</v>
      </c>
      <c r="I205" s="75"/>
      <c r="J205" s="76">
        <f>J206</f>
        <v>249.8</v>
      </c>
    </row>
    <row r="206" spans="2:10" ht="12.75">
      <c r="B206" s="133" t="s">
        <v>98</v>
      </c>
      <c r="C206" s="162">
        <v>871</v>
      </c>
      <c r="D206" s="136" t="s">
        <v>141</v>
      </c>
      <c r="E206" s="136" t="s">
        <v>130</v>
      </c>
      <c r="F206" s="137" t="s">
        <v>205</v>
      </c>
      <c r="G206" s="138" t="s">
        <v>5</v>
      </c>
      <c r="H206" s="139" t="s">
        <v>214</v>
      </c>
      <c r="I206" s="60"/>
      <c r="J206" s="140">
        <f>J207+J209</f>
        <v>249.8</v>
      </c>
    </row>
    <row r="207" spans="2:10" ht="48">
      <c r="B207" s="141" t="s">
        <v>99</v>
      </c>
      <c r="C207" s="162">
        <v>871</v>
      </c>
      <c r="D207" s="142" t="s">
        <v>141</v>
      </c>
      <c r="E207" s="142" t="s">
        <v>130</v>
      </c>
      <c r="F207" s="99" t="s">
        <v>205</v>
      </c>
      <c r="G207" s="100" t="s">
        <v>5</v>
      </c>
      <c r="H207" s="143" t="s">
        <v>100</v>
      </c>
      <c r="I207" s="144"/>
      <c r="J207" s="140">
        <f>J208</f>
        <v>241.3</v>
      </c>
    </row>
    <row r="208" spans="2:10" ht="12.75">
      <c r="B208" s="1" t="s">
        <v>101</v>
      </c>
      <c r="C208" s="162">
        <v>871</v>
      </c>
      <c r="D208" s="130" t="s">
        <v>141</v>
      </c>
      <c r="E208" s="130" t="s">
        <v>130</v>
      </c>
      <c r="F208" s="59" t="s">
        <v>205</v>
      </c>
      <c r="G208" s="60" t="s">
        <v>5</v>
      </c>
      <c r="H208" s="61" t="s">
        <v>100</v>
      </c>
      <c r="I208" s="121" t="s">
        <v>102</v>
      </c>
      <c r="J208" s="134">
        <v>241.3</v>
      </c>
    </row>
    <row r="209" spans="2:10" ht="12.75">
      <c r="B209" s="1" t="s">
        <v>103</v>
      </c>
      <c r="C209" s="162">
        <v>871</v>
      </c>
      <c r="D209" s="130" t="s">
        <v>141</v>
      </c>
      <c r="E209" s="130" t="s">
        <v>130</v>
      </c>
      <c r="F209" s="59" t="s">
        <v>205</v>
      </c>
      <c r="G209" s="60" t="s">
        <v>5</v>
      </c>
      <c r="H209" s="61" t="s">
        <v>104</v>
      </c>
      <c r="I209" s="121"/>
      <c r="J209" s="134">
        <f>J210</f>
        <v>8.5</v>
      </c>
    </row>
    <row r="210" spans="2:10" ht="51">
      <c r="B210" s="1" t="s">
        <v>219</v>
      </c>
      <c r="C210" s="162">
        <v>871</v>
      </c>
      <c r="D210" s="130" t="s">
        <v>141</v>
      </c>
      <c r="E210" s="130" t="s">
        <v>130</v>
      </c>
      <c r="F210" s="59" t="s">
        <v>205</v>
      </c>
      <c r="G210" s="60" t="s">
        <v>5</v>
      </c>
      <c r="H210" s="61" t="s">
        <v>104</v>
      </c>
      <c r="I210" s="61" t="s">
        <v>224</v>
      </c>
      <c r="J210" s="134">
        <v>8.5</v>
      </c>
    </row>
    <row r="211" spans="2:10" ht="12.75">
      <c r="B211" s="135" t="s">
        <v>105</v>
      </c>
      <c r="C211" s="162">
        <v>871</v>
      </c>
      <c r="D211" s="36" t="s">
        <v>154</v>
      </c>
      <c r="E211" s="37"/>
      <c r="F211" s="38"/>
      <c r="G211" s="39"/>
      <c r="H211" s="61"/>
      <c r="I211" s="146" t="s">
        <v>106</v>
      </c>
      <c r="J211" s="147">
        <f>J212</f>
        <v>13</v>
      </c>
    </row>
    <row r="212" spans="2:10" ht="12.75">
      <c r="B212" s="44" t="s">
        <v>155</v>
      </c>
      <c r="C212" s="162">
        <v>871</v>
      </c>
      <c r="D212" s="44" t="s">
        <v>154</v>
      </c>
      <c r="E212" s="45" t="s">
        <v>130</v>
      </c>
      <c r="F212" s="38"/>
      <c r="G212" s="39"/>
      <c r="H212" s="40"/>
      <c r="I212" s="39"/>
      <c r="J212" s="68">
        <f>J213</f>
        <v>13</v>
      </c>
    </row>
    <row r="213" spans="2:10" ht="12.75">
      <c r="B213" s="69" t="s">
        <v>107</v>
      </c>
      <c r="C213" s="70">
        <v>871</v>
      </c>
      <c r="D213" s="70" t="s">
        <v>154</v>
      </c>
      <c r="E213" s="71" t="s">
        <v>130</v>
      </c>
      <c r="F213" s="72" t="s">
        <v>108</v>
      </c>
      <c r="G213" s="73"/>
      <c r="H213" s="74"/>
      <c r="I213" s="75"/>
      <c r="J213" s="76">
        <f>J214</f>
        <v>13</v>
      </c>
    </row>
    <row r="214" spans="2:10" ht="38.25">
      <c r="B214" s="97" t="s">
        <v>109</v>
      </c>
      <c r="C214" s="162">
        <v>871</v>
      </c>
      <c r="D214" s="148" t="s">
        <v>154</v>
      </c>
      <c r="E214" s="38" t="s">
        <v>130</v>
      </c>
      <c r="F214" s="38" t="s">
        <v>108</v>
      </c>
      <c r="G214" s="39" t="s">
        <v>252</v>
      </c>
      <c r="H214" s="40"/>
      <c r="I214" s="39"/>
      <c r="J214" s="86">
        <f>J215</f>
        <v>13</v>
      </c>
    </row>
    <row r="215" spans="2:10" ht="38.25">
      <c r="B215" s="109" t="s">
        <v>109</v>
      </c>
      <c r="C215" s="162">
        <v>871</v>
      </c>
      <c r="D215" s="148" t="s">
        <v>154</v>
      </c>
      <c r="E215" s="38" t="s">
        <v>130</v>
      </c>
      <c r="F215" s="38" t="s">
        <v>108</v>
      </c>
      <c r="G215" s="39" t="s">
        <v>252</v>
      </c>
      <c r="H215" s="40" t="s">
        <v>110</v>
      </c>
      <c r="I215" s="39"/>
      <c r="J215" s="86">
        <f>J216</f>
        <v>13</v>
      </c>
    </row>
    <row r="216" spans="2:10" ht="12.75">
      <c r="B216" s="145" t="s">
        <v>101</v>
      </c>
      <c r="C216" s="162">
        <v>871</v>
      </c>
      <c r="D216" s="148" t="s">
        <v>154</v>
      </c>
      <c r="E216" s="38" t="s">
        <v>130</v>
      </c>
      <c r="F216" s="38" t="s">
        <v>108</v>
      </c>
      <c r="G216" s="39" t="s">
        <v>252</v>
      </c>
      <c r="H216" s="40" t="s">
        <v>110</v>
      </c>
      <c r="I216" s="39" t="s">
        <v>102</v>
      </c>
      <c r="J216" s="86">
        <v>13</v>
      </c>
    </row>
    <row r="217" spans="2:10" ht="12.75">
      <c r="B217" s="3" t="s">
        <v>111</v>
      </c>
      <c r="C217" s="3"/>
      <c r="D217" s="4"/>
      <c r="E217" s="4"/>
      <c r="F217" s="4"/>
      <c r="G217" s="4"/>
      <c r="H217" s="3"/>
      <c r="I217" s="3"/>
      <c r="J217" s="5">
        <f>J14+J72+J79+J98+J119+J188+J211</f>
        <v>13955.8</v>
      </c>
    </row>
    <row r="218" spans="2:10" ht="12.75">
      <c r="B218" s="7"/>
      <c r="C218" s="7"/>
      <c r="D218" s="9"/>
      <c r="E218" s="9"/>
      <c r="F218" s="9"/>
      <c r="G218" s="9"/>
      <c r="H218" s="7"/>
      <c r="I218" s="7"/>
      <c r="J218" s="7"/>
    </row>
    <row r="219" spans="2:10" ht="12.75">
      <c r="B219" s="7"/>
      <c r="C219" s="7"/>
      <c r="D219" s="9"/>
      <c r="E219" s="9"/>
      <c r="F219" s="9"/>
      <c r="G219" s="9"/>
      <c r="H219" s="7"/>
      <c r="I219" s="149" t="s">
        <v>130</v>
      </c>
      <c r="J219" s="5">
        <f>J14</f>
        <v>4492.8</v>
      </c>
    </row>
    <row r="220" spans="2:10" ht="12.75">
      <c r="B220" s="7"/>
      <c r="C220" s="7"/>
      <c r="D220" s="9"/>
      <c r="E220" s="9"/>
      <c r="F220" s="9"/>
      <c r="G220" s="9"/>
      <c r="H220" s="7"/>
      <c r="I220" s="149" t="s">
        <v>133</v>
      </c>
      <c r="J220" s="5">
        <f>J72</f>
        <v>154.5</v>
      </c>
    </row>
    <row r="221" spans="2:10" ht="12.75">
      <c r="B221" s="7"/>
      <c r="C221" s="7"/>
      <c r="D221" s="9"/>
      <c r="E221" s="9"/>
      <c r="F221" s="9"/>
      <c r="G221" s="9"/>
      <c r="H221" s="7"/>
      <c r="I221" s="149" t="s">
        <v>131</v>
      </c>
      <c r="J221" s="150">
        <f>J79</f>
        <v>82.2</v>
      </c>
    </row>
    <row r="222" spans="2:10" ht="12.75">
      <c r="B222" s="7"/>
      <c r="C222" s="7"/>
      <c r="D222" s="9"/>
      <c r="E222" s="9"/>
      <c r="F222" s="9"/>
      <c r="G222" s="9"/>
      <c r="H222" s="7"/>
      <c r="I222" s="149" t="s">
        <v>135</v>
      </c>
      <c r="J222" s="5">
        <f>J98</f>
        <v>1082.9</v>
      </c>
    </row>
    <row r="223" spans="2:10" ht="12.75">
      <c r="B223" s="7"/>
      <c r="C223" s="7"/>
      <c r="D223" s="9"/>
      <c r="E223" s="9"/>
      <c r="F223" s="9"/>
      <c r="G223" s="9"/>
      <c r="H223" s="7"/>
      <c r="I223" s="149" t="s">
        <v>136</v>
      </c>
      <c r="J223" s="150">
        <f>J119</f>
        <v>3224</v>
      </c>
    </row>
    <row r="224" spans="2:10" ht="12.75" hidden="1">
      <c r="B224" s="7"/>
      <c r="C224" s="7"/>
      <c r="D224" s="9"/>
      <c r="E224" s="9"/>
      <c r="F224" s="9"/>
      <c r="G224" s="9"/>
      <c r="H224" s="7"/>
      <c r="I224" s="149" t="s">
        <v>140</v>
      </c>
      <c r="J224" s="3"/>
    </row>
    <row r="225" spans="2:10" ht="12.75">
      <c r="B225" s="7"/>
      <c r="C225" s="7"/>
      <c r="D225" s="9"/>
      <c r="E225" s="9"/>
      <c r="F225" s="9"/>
      <c r="G225" s="9"/>
      <c r="H225" s="7"/>
      <c r="I225" s="149" t="s">
        <v>141</v>
      </c>
      <c r="J225" s="150">
        <f>J188</f>
        <v>4906.4</v>
      </c>
    </row>
    <row r="226" spans="2:10" ht="12.75">
      <c r="B226" s="7"/>
      <c r="C226" s="7"/>
      <c r="D226" s="9"/>
      <c r="E226" s="9"/>
      <c r="F226" s="9"/>
      <c r="G226" s="9"/>
      <c r="H226" s="7"/>
      <c r="I226" s="149">
        <v>10</v>
      </c>
      <c r="J226" s="5">
        <f>J211</f>
        <v>13</v>
      </c>
    </row>
    <row r="227" spans="2:10" ht="12.75">
      <c r="B227" s="7"/>
      <c r="C227" s="7"/>
      <c r="D227" s="9"/>
      <c r="E227" s="9"/>
      <c r="F227" s="9"/>
      <c r="G227" s="9"/>
      <c r="H227" s="7"/>
      <c r="I227" s="149" t="s">
        <v>167</v>
      </c>
      <c r="J227" s="3"/>
    </row>
    <row r="228" spans="2:10" ht="12.75">
      <c r="B228" s="7"/>
      <c r="C228" s="7"/>
      <c r="D228" s="9"/>
      <c r="E228" s="9"/>
      <c r="F228" s="9"/>
      <c r="G228" s="9"/>
      <c r="H228" s="7"/>
      <c r="I228" s="7"/>
      <c r="J228" s="10">
        <f>SUM(J219:J227)</f>
        <v>13955.8</v>
      </c>
    </row>
  </sheetData>
  <sheetProtection/>
  <mergeCells count="12">
    <mergeCell ref="B9:J9"/>
    <mergeCell ref="D11:I11"/>
    <mergeCell ref="J11:J12"/>
    <mergeCell ref="F12:H12"/>
    <mergeCell ref="C11:C12"/>
    <mergeCell ref="B8:J8"/>
    <mergeCell ref="B3:J3"/>
    <mergeCell ref="D7:J7"/>
    <mergeCell ref="B6:J6"/>
    <mergeCell ref="C5:J5"/>
    <mergeCell ref="C4:J4"/>
    <mergeCell ref="G2:J2"/>
  </mergeCells>
  <printOptions/>
  <pageMargins left="0.69" right="0.26" top="0.33" bottom="0.32" header="0.28" footer="0.17"/>
  <pageSetup horizontalDpi="600" verticalDpi="600" orientation="portrait" paperSize="9" scale="85" r:id="rId1"/>
  <headerFooter alignWithMargins="0">
    <oddFooter>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8"/>
  </sheetPr>
  <dimension ref="A1:G26"/>
  <sheetViews>
    <sheetView zoomScalePageLayoutView="0" workbookViewId="0" topLeftCell="A1">
      <selection activeCell="B2" sqref="B2:C2"/>
    </sheetView>
  </sheetViews>
  <sheetFormatPr defaultColWidth="9.140625" defaultRowHeight="12.75"/>
  <cols>
    <col min="1" max="1" width="23.140625" style="7" customWidth="1"/>
    <col min="2" max="2" width="49.421875" style="7" customWidth="1"/>
    <col min="3" max="3" width="20.8515625" style="7" customWidth="1"/>
    <col min="4" max="4" width="8.421875" style="7" hidden="1" customWidth="1"/>
    <col min="5" max="12" width="9.140625" style="7" hidden="1" customWidth="1"/>
    <col min="13" max="13" width="0.13671875" style="7" hidden="1" customWidth="1"/>
    <col min="14" max="19" width="9.140625" style="7" hidden="1" customWidth="1"/>
    <col min="20" max="20" width="0.13671875" style="7" hidden="1" customWidth="1"/>
    <col min="21" max="31" width="9.140625" style="7" hidden="1" customWidth="1"/>
    <col min="32" max="16384" width="9.140625" style="7" customWidth="1"/>
  </cols>
  <sheetData>
    <row r="1" spans="3:4" ht="15">
      <c r="C1" s="197" t="s">
        <v>158</v>
      </c>
      <c r="D1" s="197"/>
    </row>
    <row r="2" spans="2:3" ht="93.75" customHeight="1">
      <c r="B2" s="198" t="s">
        <v>38</v>
      </c>
      <c r="C2" s="198"/>
    </row>
    <row r="3" spans="2:7" ht="15">
      <c r="B3" s="196" t="s">
        <v>39</v>
      </c>
      <c r="C3" s="196"/>
      <c r="D3" s="196"/>
      <c r="E3" s="196"/>
      <c r="F3" s="196"/>
      <c r="G3" s="196"/>
    </row>
    <row r="4" spans="2:7" ht="15">
      <c r="B4" s="197" t="s">
        <v>203</v>
      </c>
      <c r="C4" s="197"/>
      <c r="D4" s="165"/>
      <c r="E4" s="164"/>
      <c r="F4" s="164"/>
      <c r="G4" s="164"/>
    </row>
    <row r="5" spans="2:7" ht="45" customHeight="1">
      <c r="B5" s="198" t="s">
        <v>163</v>
      </c>
      <c r="C5" s="198"/>
      <c r="D5" s="166"/>
      <c r="E5" s="166"/>
      <c r="F5" s="166"/>
      <c r="G5" s="166"/>
    </row>
    <row r="6" spans="2:7" ht="15">
      <c r="B6" s="196" t="s">
        <v>162</v>
      </c>
      <c r="C6" s="196"/>
      <c r="D6" s="196"/>
      <c r="E6" s="196"/>
      <c r="F6" s="196"/>
      <c r="G6" s="196"/>
    </row>
    <row r="7" spans="1:3" ht="52.5" customHeight="1">
      <c r="A7" s="199" t="s">
        <v>243</v>
      </c>
      <c r="B7" s="199"/>
      <c r="C7" s="199"/>
    </row>
    <row r="9" ht="12.75">
      <c r="C9" s="7" t="s">
        <v>145</v>
      </c>
    </row>
    <row r="10" spans="1:3" ht="29.25" customHeight="1">
      <c r="A10" s="11" t="s">
        <v>174</v>
      </c>
      <c r="B10" s="11" t="s">
        <v>175</v>
      </c>
      <c r="C10" s="11" t="s">
        <v>170</v>
      </c>
    </row>
    <row r="11" spans="1:3" ht="47.25" hidden="1">
      <c r="A11" s="6"/>
      <c r="B11" s="8" t="s">
        <v>176</v>
      </c>
      <c r="C11" s="5"/>
    </row>
    <row r="12" spans="1:3" ht="0.75" customHeight="1" hidden="1">
      <c r="A12" s="12" t="s">
        <v>177</v>
      </c>
      <c r="B12" s="13" t="s">
        <v>178</v>
      </c>
      <c r="C12" s="14">
        <f>SUM(C13-C15)</f>
        <v>0</v>
      </c>
    </row>
    <row r="13" spans="1:3" ht="25.5" hidden="1">
      <c r="A13" s="15" t="s">
        <v>179</v>
      </c>
      <c r="B13" s="16" t="s">
        <v>180</v>
      </c>
      <c r="C13" s="17">
        <f>SUM(C14)</f>
        <v>0</v>
      </c>
    </row>
    <row r="14" spans="1:3" ht="25.5" hidden="1">
      <c r="A14" s="15" t="s">
        <v>181</v>
      </c>
      <c r="B14" s="16" t="s">
        <v>171</v>
      </c>
      <c r="C14" s="17"/>
    </row>
    <row r="15" spans="1:3" ht="25.5" hidden="1">
      <c r="A15" s="15" t="s">
        <v>182</v>
      </c>
      <c r="B15" s="16" t="s">
        <v>183</v>
      </c>
      <c r="C15" s="17">
        <f>SUM(C16)</f>
        <v>0</v>
      </c>
    </row>
    <row r="16" spans="1:3" ht="25.5" hidden="1">
      <c r="A16" s="15" t="s">
        <v>184</v>
      </c>
      <c r="B16" s="16" t="s">
        <v>185</v>
      </c>
      <c r="C16" s="17"/>
    </row>
    <row r="17" spans="1:6" ht="25.5">
      <c r="A17" s="12" t="s">
        <v>186</v>
      </c>
      <c r="B17" s="13" t="s">
        <v>187</v>
      </c>
      <c r="C17" s="14">
        <f>C22-C18</f>
        <v>903.7999999999993</v>
      </c>
      <c r="F17" s="163"/>
    </row>
    <row r="18" spans="1:3" ht="12.75">
      <c r="A18" s="18" t="s">
        <v>188</v>
      </c>
      <c r="B18" s="19" t="s">
        <v>189</v>
      </c>
      <c r="C18" s="20">
        <f>C19</f>
        <v>13052</v>
      </c>
    </row>
    <row r="19" spans="1:3" ht="12.75">
      <c r="A19" s="18" t="s">
        <v>190</v>
      </c>
      <c r="B19" s="19" t="s">
        <v>191</v>
      </c>
      <c r="C19" s="20">
        <f>C20</f>
        <v>13052</v>
      </c>
    </row>
    <row r="20" spans="1:3" ht="12.75">
      <c r="A20" s="18" t="s">
        <v>192</v>
      </c>
      <c r="B20" s="19" t="s">
        <v>193</v>
      </c>
      <c r="C20" s="20">
        <f>C21</f>
        <v>13052</v>
      </c>
    </row>
    <row r="21" spans="1:3" ht="25.5">
      <c r="A21" s="18" t="s">
        <v>194</v>
      </c>
      <c r="B21" s="21" t="s">
        <v>172</v>
      </c>
      <c r="C21" s="22">
        <v>13052</v>
      </c>
    </row>
    <row r="22" spans="1:3" ht="12.75">
      <c r="A22" s="18" t="s">
        <v>195</v>
      </c>
      <c r="B22" s="19" t="s">
        <v>196</v>
      </c>
      <c r="C22" s="20">
        <f>C23</f>
        <v>13955.8</v>
      </c>
    </row>
    <row r="23" spans="1:3" ht="12.75">
      <c r="A23" s="18" t="s">
        <v>197</v>
      </c>
      <c r="B23" s="19" t="s">
        <v>198</v>
      </c>
      <c r="C23" s="20">
        <f>C24</f>
        <v>13955.8</v>
      </c>
    </row>
    <row r="24" spans="1:3" ht="12.75">
      <c r="A24" s="18" t="s">
        <v>199</v>
      </c>
      <c r="B24" s="19" t="s">
        <v>200</v>
      </c>
      <c r="C24" s="20">
        <f>C25</f>
        <v>13955.8</v>
      </c>
    </row>
    <row r="25" spans="1:3" ht="25.5">
      <c r="A25" s="18" t="s">
        <v>201</v>
      </c>
      <c r="B25" s="21" t="s">
        <v>173</v>
      </c>
      <c r="C25" s="22">
        <v>13955.8</v>
      </c>
    </row>
    <row r="26" spans="1:3" ht="0.75" customHeight="1">
      <c r="A26" s="23"/>
      <c r="B26" s="24" t="s">
        <v>202</v>
      </c>
      <c r="C26" s="25"/>
    </row>
  </sheetData>
  <sheetProtection/>
  <mergeCells count="7">
    <mergeCell ref="B3:G3"/>
    <mergeCell ref="C1:D1"/>
    <mergeCell ref="B2:C2"/>
    <mergeCell ref="B4:C4"/>
    <mergeCell ref="B5:C5"/>
    <mergeCell ref="A7:C7"/>
    <mergeCell ref="B6:G6"/>
  </mergeCells>
  <printOptions/>
  <pageMargins left="0.75" right="0.36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asfr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gena</dc:creator>
  <cp:keywords/>
  <dc:description/>
  <cp:lastModifiedBy>Татьяна</cp:lastModifiedBy>
  <cp:lastPrinted>2014-03-03T08:52:57Z</cp:lastPrinted>
  <dcterms:created xsi:type="dcterms:W3CDTF">2002-06-04T10:05:56Z</dcterms:created>
  <dcterms:modified xsi:type="dcterms:W3CDTF">2014-03-13T09:12:02Z</dcterms:modified>
  <cp:category/>
  <cp:version/>
  <cp:contentType/>
  <cp:contentStatus/>
</cp:coreProperties>
</file>