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625" windowHeight="6285" tabRatio="702" activeTab="0"/>
  </bookViews>
  <sheets>
    <sheet name="Прил1" sheetId="1" r:id="rId1"/>
    <sheet name="Прил2" sheetId="2" r:id="rId2"/>
    <sheet name="Прил3" sheetId="3" r:id="rId3"/>
    <sheet name="Прил4" sheetId="4" r:id="rId4"/>
    <sheet name="Прил5" sheetId="5" r:id="rId5"/>
    <sheet name="Прил6" sheetId="6" r:id="rId6"/>
    <sheet name="Прил7" sheetId="7" r:id="rId7"/>
    <sheet name="Прил8" sheetId="8" r:id="rId8"/>
    <sheet name="Прил9" sheetId="9" r:id="rId9"/>
    <sheet name="Прил10" sheetId="10" r:id="rId10"/>
    <sheet name="Прил11" sheetId="11" r:id="rId11"/>
    <sheet name="Прил12" sheetId="12" r:id="rId12"/>
    <sheet name="Прил13" sheetId="13" r:id="rId13"/>
  </sheets>
  <definedNames>
    <definedName name="_xlnm.Print_Titles" localSheetId="9">'Прил10'!$7:$7</definedName>
    <definedName name="_xlnm.Print_Titles" localSheetId="10">'Прил11'!$9:$9</definedName>
    <definedName name="_xlnm.Print_Titles" localSheetId="11">'Прил12'!$9:$9</definedName>
    <definedName name="_xlnm.Print_Area" localSheetId="6">'Прил7'!#REF!</definedName>
    <definedName name="_xlnm.Print_Area" localSheetId="7">'Прил8'!#REF!</definedName>
  </definedNames>
  <calcPr fullCalcOnLoad="1"/>
</workbook>
</file>

<file path=xl/sharedStrings.xml><?xml version="1.0" encoding="utf-8"?>
<sst xmlns="http://schemas.openxmlformats.org/spreadsheetml/2006/main" count="2721" uniqueCount="360">
  <si>
    <t>002 03 00</t>
  </si>
  <si>
    <t>Глава муниципального образования</t>
  </si>
  <si>
    <t>Резервные фонды</t>
  </si>
  <si>
    <t>Осуществление первичного воинского учета на территориях, где отсутствуют военные комиссариаты</t>
  </si>
  <si>
    <t>070 00 00</t>
  </si>
  <si>
    <t>Резервные фонды местных администраций</t>
  </si>
  <si>
    <t>070 05 00</t>
  </si>
  <si>
    <t>Мобилизационная и вневойсковая подготовка</t>
  </si>
  <si>
    <t>001 36 00</t>
  </si>
  <si>
    <t xml:space="preserve">Руководство и управление в сфере установленных функций </t>
  </si>
  <si>
    <t>001 00 00</t>
  </si>
  <si>
    <t>440 00 00</t>
  </si>
  <si>
    <t>Коммунальное хозяйство</t>
  </si>
  <si>
    <t>Благоустройство</t>
  </si>
  <si>
    <t>Наименование</t>
  </si>
  <si>
    <t>Раздел</t>
  </si>
  <si>
    <t>Целевая статья</t>
  </si>
  <si>
    <t xml:space="preserve">   </t>
  </si>
  <si>
    <t xml:space="preserve">  </t>
  </si>
  <si>
    <t xml:space="preserve">        </t>
  </si>
  <si>
    <t>ОБЩЕГОСУДАРСТВЕННЫЕ ВОПРОСЫ</t>
  </si>
  <si>
    <t>01</t>
  </si>
  <si>
    <t>03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</si>
  <si>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</si>
  <si>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002 0000</t>
  </si>
  <si>
    <t>Центральный аппарат</t>
  </si>
  <si>
    <t>002 0400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</si>
  <si>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</si>
  <si>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</si>
  <si>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</si>
  <si>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</si>
  <si>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05</t>
  </si>
  <si>
    <t>НАЦИОНАЛЬНАЯ ОБОРОНА</t>
  </si>
  <si>
    <t>ЖИЛИЩНО-КОММУНАЛЬНОЕ ХОЗЯЙСТВО</t>
  </si>
  <si>
    <t>Жилищное хозяйство</t>
  </si>
  <si>
    <t>07</t>
  </si>
  <si>
    <t>08</t>
  </si>
  <si>
    <t>Культура</t>
  </si>
  <si>
    <t>Дворцы и дома культуры, другие учреждения культуры и средств массовой информации</t>
  </si>
  <si>
    <t>Другие общегосударственные вопросы</t>
  </si>
  <si>
    <t>090 00 00</t>
  </si>
  <si>
    <t>090 02 00</t>
  </si>
  <si>
    <t>440 99 00</t>
  </si>
  <si>
    <t>Обеспечение деятельности подведомственных учреждений</t>
  </si>
  <si>
    <t>Закон Тульской области "Об установлении региональных надбавок работникам организаций бюджетной сферы Тульской области"</t>
  </si>
  <si>
    <t>ГРБС</t>
  </si>
  <si>
    <t>тыс.руб.</t>
  </si>
  <si>
    <t>Подраздел</t>
  </si>
  <si>
    <t>871</t>
  </si>
  <si>
    <t>Приложение 1</t>
  </si>
  <si>
    <t>доходов местного бюджета</t>
  </si>
  <si>
    <t>Приложение 2</t>
  </si>
  <si>
    <t xml:space="preserve">Распределение </t>
  </si>
  <si>
    <t>Наименование показателя</t>
  </si>
  <si>
    <t>К О Д                                                  функциональной классификации</t>
  </si>
  <si>
    <t>целевая статья</t>
  </si>
  <si>
    <t>подраздел</t>
  </si>
  <si>
    <t>раздел</t>
  </si>
  <si>
    <t>вид  расхода</t>
  </si>
  <si>
    <t>создание, содержание и организация деятельности аварийно-спасательных служб</t>
  </si>
  <si>
    <t>521 06 04</t>
  </si>
  <si>
    <t>Код бюджетной классификации Российской Федерации</t>
  </si>
  <si>
    <t>главного администратора доходов</t>
  </si>
  <si>
    <t>Библиотеки</t>
  </si>
  <si>
    <t>442 00 00</t>
  </si>
  <si>
    <t>442 99 00</t>
  </si>
  <si>
    <t>1 11 09045 10 0000 120</t>
  </si>
  <si>
    <t>092 03 00</t>
  </si>
  <si>
    <t>Выполнение других обязательств государства</t>
  </si>
  <si>
    <t xml:space="preserve">  Закон Тульской области "О библиотечном деле"</t>
  </si>
  <si>
    <t>СОЦИАЛЬНАЯ  ПОЛИТИКА</t>
  </si>
  <si>
    <t>10</t>
  </si>
  <si>
    <t>Пенсионное обеспечение</t>
  </si>
  <si>
    <t>491 01 00</t>
  </si>
  <si>
    <t>Доплата к пенсиям  государственных служащих субъектов РФ и муниципальных служащих</t>
  </si>
  <si>
    <t>09</t>
  </si>
  <si>
    <t>Приложение 5</t>
  </si>
  <si>
    <t>Приложение 7</t>
  </si>
  <si>
    <t>2 02 01001 10 0000 151</t>
  </si>
  <si>
    <t>Дотации бюджетам поселений на выравнивание бюджетной обеспеченности</t>
  </si>
  <si>
    <t>Приложение 3</t>
  </si>
  <si>
    <t>Организация строительства</t>
  </si>
  <si>
    <t>Создание, содержание и организация деятельности аварийно-спасательных служб</t>
  </si>
  <si>
    <t xml:space="preserve">Итого </t>
  </si>
  <si>
    <t>Перечень передаваемых полномочий</t>
  </si>
  <si>
    <t>Невыясненные поступления, зачисляемые в бюджеты поселений</t>
  </si>
  <si>
    <t>851</t>
  </si>
  <si>
    <t>Администрация муниципального образования Щекинский район</t>
  </si>
  <si>
    <t>Формирование и исполнение бюджета</t>
  </si>
  <si>
    <t>Приложение 8</t>
  </si>
  <si>
    <t>2 02 03015 10 0000 151</t>
  </si>
  <si>
    <t>Субвенции бюджетам поселений на осуществление первичного воинского учета на территориях, где отсутсвуют военные комиссариаты</t>
  </si>
  <si>
    <t>2 08 05000 10 0000 180</t>
  </si>
  <si>
    <t>1 17 05050 10 0000 180</t>
  </si>
  <si>
    <t>Прочие неналоговые доходы бюджетов поселений</t>
  </si>
  <si>
    <t>Формирование и содержание муниципального  архива</t>
  </si>
  <si>
    <t>формирование и содержание муниципального архива, включая хранение архивных фондов поселений</t>
  </si>
  <si>
    <t>521 05 00</t>
  </si>
  <si>
    <t>521 05 02</t>
  </si>
  <si>
    <t>Оценка недвижимости, признание прав и регулирование отношений по государственной и муниципальной собственности</t>
  </si>
  <si>
    <t>Реализация государственной политики в области приватизации и управления государственной и муниципальной собственностью</t>
  </si>
  <si>
    <t>тыс.рублей</t>
  </si>
  <si>
    <t>2 02 04999 10 0000 151</t>
  </si>
  <si>
    <t>Прочие межбюджетные трансферты, передаваемые  бюджетам поселений</t>
  </si>
  <si>
    <t>НАЦИОНАЛЬНАЯ БЕЗОПАСНОСТЬ</t>
  </si>
  <si>
    <t>Защита населения и территории от чрезвычайных ситуаций природного и техногенного характера, гражданская оборона</t>
  </si>
  <si>
    <t>521 06 05</t>
  </si>
  <si>
    <t>Наименование кодов классификации доходов</t>
  </si>
  <si>
    <t>850</t>
  </si>
  <si>
    <t>Межбюджетные трансферты, передаваемые бюджетам поселений на комплектование книжных фондов библиотек муниципальных образований</t>
  </si>
  <si>
    <t>2 02 04025 10 0000 151</t>
  </si>
  <si>
    <t>2 02 01003 10 0000 151</t>
  </si>
  <si>
    <t>Дотации бюджетам поселений на поддержку мер по обеспечению сбалансированности бюджетов</t>
  </si>
  <si>
    <t>Прочие дотации бюджетам поселений</t>
  </si>
  <si>
    <t>2 02 01999 10 0000 151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</si>
  <si>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</si>
  <si>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Сумма на 2013 год</t>
  </si>
  <si>
    <t>521 06 00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</si>
  <si>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</si>
  <si>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</si>
  <si>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521 06 01</t>
  </si>
  <si>
    <t>формирование и исполнение бюджета</t>
  </si>
  <si>
    <t>Финансовый контроль</t>
  </si>
  <si>
    <t>НАЦИОНАЛЬНАЯ  ЭКОНОМИКА</t>
  </si>
  <si>
    <t>Дорожное хозяйство (дорожные фонды)</t>
  </si>
  <si>
    <t>521 00 00</t>
  </si>
  <si>
    <t>Безвозмездные и безвозвратные перечисления</t>
  </si>
  <si>
    <t>Средства передаваемые бюджетам муниципальных районов из бюджетов поселений  на осуществление части полномочий по решению вопросов местного значения в соответствии с заключенными соглашениями</t>
  </si>
  <si>
    <t>Средства передаваемые бюджетам муниципальных районов из бюджетов поселений на решение вопросов местного значения межмуниципального характера</t>
  </si>
  <si>
    <t>2013 год</t>
  </si>
  <si>
    <t>13</t>
  </si>
  <si>
    <t>Ведомственная структура расходов бюджета муниципального образования Крапивенское</t>
  </si>
  <si>
    <t>Администрация муниципального образования Крапивенское Щекинского района</t>
  </si>
  <si>
    <t>Перечень вопросов межмуниципального характера</t>
  </si>
  <si>
    <t>КУЛЬТУРА И  КИНЕМАТОГРАФИЯ</t>
  </si>
  <si>
    <t>"О бюджете муниципального образования Крапивенское</t>
  </si>
  <si>
    <t>182</t>
  </si>
  <si>
    <t>Федеральная налоговая служба</t>
  </si>
  <si>
    <t>1 01 02000 01 0000 110</t>
  </si>
  <si>
    <t>Налог на доходы физических лиц &lt;1&gt;</t>
  </si>
  <si>
    <t>1 05 03000 01 0000 110</t>
  </si>
  <si>
    <t>Единый сельскохозяйственный налог &lt;1&gt;</t>
  </si>
  <si>
    <t>1 06 01000 00 0000 110</t>
  </si>
  <si>
    <t>Налог на имущество физических лиц &lt;1&gt;</t>
  </si>
  <si>
    <t>1 06 06000 00 0000 110</t>
  </si>
  <si>
    <t>Земельный налог &lt;1&gt;</t>
  </si>
  <si>
    <t>1 09 04000 00 0000 110</t>
  </si>
  <si>
    <t>Налоги на имущество &lt;1&gt;</t>
  </si>
  <si>
    <t>1 17 01050 10 0000 180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</si>
  <si>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</si>
  <si>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</si>
  <si>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</si>
  <si>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</si>
  <si>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2 00 00000 00 0000 000</t>
  </si>
  <si>
    <t>795 00 00</t>
  </si>
  <si>
    <t>Целевые программы муниципальных образований</t>
  </si>
  <si>
    <t>Наименование программ</t>
  </si>
  <si>
    <t>Вид расходов</t>
  </si>
  <si>
    <t>Приложение 9</t>
  </si>
  <si>
    <t>Сумма на 2014 год</t>
  </si>
  <si>
    <t>Расходы на выплату персоналу в целях обеспечения выполнения функций государственными органами,казенными учреждениями, органами управления государственными внебюджетными фондами</t>
  </si>
  <si>
    <t>Расходы на выплаты персоналу государственных органов</t>
  </si>
  <si>
    <t>Фонд оплаты труда и страховые взносы</t>
  </si>
  <si>
    <t>Иные выплаты персоналу, за исключением фонда оплаты труда</t>
  </si>
  <si>
    <t>Закупка товаров, работ, услуг в сфере информационно-коммуникационных технологий</t>
  </si>
  <si>
    <t>Закупка товаров, работ, услуг в в целях капитального ремонта государственого имущества</t>
  </si>
  <si>
    <t>Прочая закупка товаров, работ и услуг для государственных (муниципальных) нужд</t>
  </si>
  <si>
    <t>Уплата налога на имущество организаций и земельного налога</t>
  </si>
  <si>
    <t>Уплата прочих налогов, сборов и иных платежей</t>
  </si>
  <si>
    <t>Иные межбюджетные трансферты</t>
  </si>
  <si>
    <t>540</t>
  </si>
  <si>
    <t>Резервные средства</t>
  </si>
  <si>
    <t>870</t>
  </si>
  <si>
    <t>244</t>
  </si>
  <si>
    <t>Релизация государственных функций, связанных с общегосударственным управлением</t>
  </si>
  <si>
    <t>092 00 00</t>
  </si>
  <si>
    <t>Обеспечение пожарной безопасности</t>
  </si>
  <si>
    <t xml:space="preserve">Целевые муниципальные программы </t>
  </si>
  <si>
    <t>Муниципальная программа "По проведению капитального ремонта муниципального жилищного фонда в МО Крапивенское Щекинского района на 2011 год и плановый период 2012 и 2013 годы"</t>
  </si>
  <si>
    <t>Муниципальная программа "Обеспечение сохранности муниципального жилищного фонда, закрепленного за несовершеннолетними детьми-сиротами и детьми, оставшимися без попечения родителей, муниципального образования Крапивенское Щекинского района на 2012-2014 годы"</t>
  </si>
  <si>
    <t>Муниципальная программа "Улучшение жилищных условий ветеранов Великой Отечественной войны на 2011 год и плановый период 2012-2013 годы МО Крапивенское Щекинского района"</t>
  </si>
  <si>
    <t>111</t>
  </si>
  <si>
    <t>112</t>
  </si>
  <si>
    <t>312</t>
  </si>
  <si>
    <t>000</t>
  </si>
  <si>
    <t>1 13 01995 10 0000 130</t>
  </si>
  <si>
    <t>Прочие доходы от оказания платных услуг (работ) получателями средств бюджетов поселений</t>
  </si>
  <si>
    <t>1 13 02995 10 0000 130</t>
  </si>
  <si>
    <t>Прочие доходы от компенсации затрат бюджетов поселений</t>
  </si>
  <si>
    <t>Наименование главного администратора доходов бюджета муниципального образования</t>
  </si>
  <si>
    <t>Финансовое управление администрации муниципального образования  Щекинский район</t>
  </si>
  <si>
    <t>1 11 05013 10 0000 120</t>
  </si>
  <si>
    <t xml:space="preserve"> 1 14 06013 10 0000 430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</si>
  <si>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</si>
  <si>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</si>
  <si>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муницпальных унитарных предприятий, в том числе казенных)</t>
  </si>
  <si>
    <t>2 02 04014 10 0000 151</t>
  </si>
  <si>
    <t>Межбюджетные трансферта,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</si>
  <si>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2 03 05000 10 0000 180</t>
  </si>
  <si>
    <t>Безвозмездные поступления от государственных (муниципальных) организаций в бюджеты поселений</t>
  </si>
  <si>
    <t>2 18 05010 10 0000 151</t>
  </si>
  <si>
    <t>2 19 05000 10 0000 151</t>
  </si>
  <si>
    <t>Безвозмездные поступления &lt;1&gt; &lt;2&gt;</t>
  </si>
  <si>
    <t>&lt;1&gt; Администраирование поступлений по всем подстатьям соответствующей статьи и подвидам соответствующего вида доходов осуществляется администратором, указанным в группировочном коде классификации доходов, в части, зачисляемой в бюджет поселений</t>
  </si>
  <si>
    <t>Нормативы распределения доходов в бюджет муниципального образования Крапивенское Щекинского района, не установленные бюджетным законодательством Российской Федерации</t>
  </si>
  <si>
    <t>Нормативы распределения, (в процентах)</t>
  </si>
  <si>
    <t>795 56 07</t>
  </si>
  <si>
    <t>795 56 01</t>
  </si>
  <si>
    <t>242</t>
  </si>
  <si>
    <t>Пенсии, выплачиваемые организациями сектора государственного управления</t>
  </si>
  <si>
    <t>795 56 02</t>
  </si>
  <si>
    <t>243</t>
  </si>
  <si>
    <t>795 56 03</t>
  </si>
  <si>
    <t>795 56 04</t>
  </si>
  <si>
    <t>2014год, тыс.руб.</t>
  </si>
  <si>
    <t>Целевая программа"Обеспечение первичных мер пожарной безопасности на территории МО Крапивенское Щекинского района на 2012-2014гг."</t>
  </si>
  <si>
    <t>315 00 00</t>
  </si>
  <si>
    <t>315 02 01</t>
  </si>
  <si>
    <t>Муниципальная целевая программа "Содержание автомобильных дорог общего пользования, мостов и иных транспортных инженерных сооружений в границах МО Крапивенское Щекинского района, за исключением автомобильных дорог общего пользования, мостов и иных инженерных сооружений федерального и регионального значения, на 2011-2015 годы"</t>
  </si>
  <si>
    <t>795 56 08</t>
  </si>
  <si>
    <t>795 56 09</t>
  </si>
  <si>
    <t>Муниципальная программа "Организация сбора и вывоза бытовых отходов и мусора в МО Крапивенское Щекинского района на 2012-2014 годы"</t>
  </si>
  <si>
    <t>Муниципальная целевая  программа "Организация освещения улиц МО Крапивенское Щекинского района на 2012-2014 годы"</t>
  </si>
  <si>
    <t>795 56 10</t>
  </si>
  <si>
    <t>Дорожная деятельность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гарниц населенных пунктов в границах муниципального района, и обеспечение безопасности дорожного движения на них,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РФ</t>
  </si>
  <si>
    <t>321</t>
  </si>
  <si>
    <t>Пособия и компенсации гражданам и иные социальные выплаты, кроме публичных нормативных обязательств</t>
  </si>
  <si>
    <t>Перечень и коды главных администраторов доходов бюджета муниципального образования Крапивенское Щекинского района</t>
  </si>
  <si>
    <t>1 09 04053 10 0000 110</t>
  </si>
  <si>
    <t>Земельный налог (по обязательствам, возникшим до 1 января 2006 года), мобилизуемый на территориях поселений</t>
  </si>
  <si>
    <t>Приложение 6</t>
  </si>
  <si>
    <t>Код главы</t>
  </si>
  <si>
    <t>Код группы, подгруппы, статьи и вида источников</t>
  </si>
  <si>
    <t>01 02 00 00 10 0000 710</t>
  </si>
  <si>
    <t>Получение кредитов от кредитных организаций бюджетом поселений в валюте Российской Федерации</t>
  </si>
  <si>
    <t xml:space="preserve"> 01 02 00 00 10 0000 810</t>
  </si>
  <si>
    <t>Погашение бюджетом  поселения кредитов от кредитных организаций в валюте Российской Федерации</t>
  </si>
  <si>
    <t xml:space="preserve"> 01 05 02 01 10 0000 510</t>
  </si>
  <si>
    <t>Увеличение прочих остатков денежных средств местных бюджетов</t>
  </si>
  <si>
    <t>01 05 02 01 10 0000 610</t>
  </si>
  <si>
    <t>Уменьшение прочих остатков денежных средств местных бюджетов</t>
  </si>
  <si>
    <t>Перечень главных администраторов источников финансирования дефицита бюджета муниципального образования Крапивенское</t>
  </si>
  <si>
    <t>Администрация муниципального образования Крапивенское</t>
  </si>
  <si>
    <t>Код классификации</t>
  </si>
  <si>
    <t xml:space="preserve">Наименование </t>
  </si>
  <si>
    <t>ИСТОЧНИКИ ВНУТРЕННЕГО ФИНАНСИРОВАНИЯ ДЕФИЦИТОВ БЮДЖЕТОВ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</si>
  <si>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</si>
  <si>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</si>
  <si>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</si>
  <si>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от кредитных организаций  в валюте Российской Федерации</t>
  </si>
  <si>
    <t>000 01 02 00 00 10 0000 710</t>
  </si>
  <si>
    <t>000 01 02 00 00 00 0000 800</t>
  </si>
  <si>
    <t>Погашение кредитов, предоставленных кредитными организациями в валюте Российской Федерации</t>
  </si>
  <si>
    <t>000 01 02 00 00 10 0000 810</t>
  </si>
  <si>
    <t>погашение бюджетом  поселения кредитов от кредитных организаций в валюте Российской Федерации</t>
  </si>
  <si>
    <t>000 01 05 00 00 00 0000 000</t>
  </si>
  <si>
    <t>Изменение остатков  средств на счетах по учету средств бюджетов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</si>
  <si>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</si>
  <si>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</si>
  <si>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</si>
  <si>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</si>
  <si>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</si>
  <si>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</si>
  <si>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000 01 05 02 01 10 0000 510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</si>
  <si>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</si>
  <si>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</si>
  <si>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</si>
  <si>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</si>
  <si>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</si>
  <si>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</si>
  <si>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000 01 05 02 01 10 0000 610</t>
  </si>
  <si>
    <t>Итого источников внутреннего финансирования</t>
  </si>
  <si>
    <t>Приложение 13</t>
  </si>
  <si>
    <t>2014 год</t>
  </si>
  <si>
    <t>521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</si>
  <si>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</si>
  <si>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</si>
  <si>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</si>
  <si>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 xml:space="preserve">Дорожное хозяйство </t>
  </si>
  <si>
    <t>Строительство, модернизация,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</si>
  <si>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УСЛОВНО УТВЕРЖДЕННЫЕ РАСХОДЫ</t>
  </si>
  <si>
    <t>99</t>
  </si>
  <si>
    <t>Условно утвержденные расходы</t>
  </si>
  <si>
    <t>999 00 00</t>
  </si>
  <si>
    <t>999</t>
  </si>
  <si>
    <t>Итого</t>
  </si>
  <si>
    <t>Наименование  получателя  средств</t>
  </si>
  <si>
    <t>Приложение 10</t>
  </si>
  <si>
    <t>Приложение11</t>
  </si>
  <si>
    <t>Приложение 12</t>
  </si>
  <si>
    <t>ЗТО "О наделении органов местного самоуправления  госполномочиями по предоставлению мер соц.поддержки работникам библиотек, муниципальных музеев и их филиалов"</t>
  </si>
  <si>
    <t>Другие вопросы в области национальной экономики</t>
  </si>
  <si>
    <t>12</t>
  </si>
  <si>
    <t>Межбюджетные трансферты передаваемые бюджетам муниципальных районов из бюджетов поселений  на осуществление части полномочий по решению вопросов местного значения в соответствии с заключенными соглашениями (организация строительства)</t>
  </si>
  <si>
    <t>570 00 02</t>
  </si>
  <si>
    <t>520 83 25</t>
  </si>
  <si>
    <t>520 83 54</t>
  </si>
  <si>
    <t>520 83 62</t>
  </si>
  <si>
    <t>Щекинского района на 2013 год и плановый период 2014 и 2015 годов"</t>
  </si>
  <si>
    <t>"О бюджете  муниципального образования МО Крапивенское Щекинского района на 2013 год и плановый период 2014 и 2015 годов"</t>
  </si>
  <si>
    <t>бюджетных ассигнований бюджета МО Крапивенское на 2013 год  по разделам, подразделам, целевым статьям и видам расходов классификации расходов бюджетов Российской Федерации</t>
  </si>
  <si>
    <t>бюджетных ассигнований бюджета МО Крапивенское на плановый перод 2014 и 2015 годов  по разделам, подразделам, целевым статьям и видам расходов классификации расходов бюджетов Российской Федерации</t>
  </si>
  <si>
    <t>2015 год</t>
  </si>
  <si>
    <t>Сумма на 2015 год</t>
  </si>
  <si>
    <t>на 2013 год</t>
  </si>
  <si>
    <t>"О бюджете  муниципального образования МО Крапивенское Щекинского района на 2013 год и плановый период 2014 и 2015годов"</t>
  </si>
  <si>
    <t>2013 год, тыс.руб.</t>
  </si>
  <si>
    <t>Перечень  и объем бюджетных ассигнований на реализацию муниципальных целевых программ   по разделам, подразделам, целевым статьям и видам расходов классификации расходов бюджетов Российской Федерации, предусмотренных к финансированию  из бюджета МО Крапивенское в 2014-2015 годах</t>
  </si>
  <si>
    <t>№ п/п</t>
  </si>
  <si>
    <t>Выдача градостроительных планов, разрешений на строительство и разрешений на ввод объектов капстроительства</t>
  </si>
  <si>
    <t>Межбюджетные трансферты, передаваемые из бюджета  МО Щекинский район на осуществление части полномочий по решению вопросов местного значения бюджету МО Крапивенское на 2013 год и плановый период 2014 - 2015 г.г.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</si>
  <si>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</si>
  <si>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Утверждение генеральных планов поселения</t>
  </si>
  <si>
    <t>521 06 02</t>
  </si>
  <si>
    <t xml:space="preserve">01 </t>
  </si>
  <si>
    <t>795 04  03</t>
  </si>
  <si>
    <t>Содержание дорог местного значения вне границ населенных пнктов в границах муниципального района</t>
  </si>
  <si>
    <t>795 04 03</t>
  </si>
  <si>
    <t>795 56 12</t>
  </si>
  <si>
    <t>Долгосрочная целевая программа "Газификация населенных пунктов МО Крапивенское Щекинского района на 2012-2016 годы"</t>
  </si>
  <si>
    <t>795 13 00</t>
  </si>
  <si>
    <t>Долгосрочная целевая программа "Газификация населенных пунктов муниципального образования Щекинский район на 2012 - 2016 годы"</t>
  </si>
  <si>
    <t>Ведомственная целевая программа "Развитие механизмов регулирования межбюджетных отношений на 2013-2017 годы"</t>
  </si>
  <si>
    <t>616 05 01</t>
  </si>
  <si>
    <t xml:space="preserve">616 05 01 </t>
  </si>
  <si>
    <t>795 56 11</t>
  </si>
  <si>
    <t>Долгосрочная целевая программа "Благоустройство территории МО Крапивенское Щекинского района на 2012-2016 годы"</t>
  </si>
  <si>
    <t>Муниципальная целевая программа "Содержание и благоустройство воинских захоронений на территории МО Крапивенское Щекинского района на 2012-2014 г."</t>
  </si>
  <si>
    <t>795 56 13</t>
  </si>
  <si>
    <t>усл</t>
  </si>
  <si>
    <t>å</t>
  </si>
  <si>
    <t>на плановый период 2014 и 2015 годов</t>
  </si>
  <si>
    <t>ИТОГО:</t>
  </si>
  <si>
    <t>Перечень  и объем бюджетных ассигнований на реализацию муниципальных целевых программ   по разделам, подразделам, целевым статьям и видам расходов классификации расходов бюджетов Российской Федерации, предусмотренных к финансированию  из бюджета МО Крапивенское в 2013 г.</t>
  </si>
  <si>
    <t>2015год, тыс.руб.</t>
  </si>
  <si>
    <t xml:space="preserve">Источники внутреннего финансирования дефицита бюджета муниципального образования Крапивенское на 2013 год </t>
  </si>
  <si>
    <t>600 01 00</t>
  </si>
  <si>
    <t>Уличное освещение</t>
  </si>
  <si>
    <t>521 06 03</t>
  </si>
  <si>
    <t>Приложение 4</t>
  </si>
  <si>
    <t>Администрация МО Крапивенское</t>
  </si>
  <si>
    <t>00</t>
  </si>
  <si>
    <t>794 56 11</t>
  </si>
  <si>
    <t>Муниципальная целевая программа "Ресурсное обеспечение информационной системы администрации МО Крапивенское Щекинского района на 2011-2015 годы"</t>
  </si>
  <si>
    <t>от 20 декабря 2012г. №43-238</t>
  </si>
  <si>
    <t>от   20 декабря 2012г. №43-238</t>
  </si>
  <si>
    <t>от   20 декабря 2012г.           №43-238</t>
  </si>
  <si>
    <t>от 20 декабря 2012г.   №43-238</t>
  </si>
  <si>
    <t xml:space="preserve">                                                       от 20 декабря 2012г.      №43-238</t>
  </si>
  <si>
    <t>к решению Собрания депутатов МО Крапивенское Щекинского района</t>
  </si>
  <si>
    <t xml:space="preserve">к решению Собрания депутатов МО Крапивенское Щекинского района </t>
  </si>
  <si>
    <t>от 20 декабря 2012г.       №43-238</t>
  </si>
  <si>
    <t>РАСПРЕДЕЛЕНИЕ СРЕДСТВ, ПЕРЕДАВАЕМЫХ БЮДЖЕТУ МО ЩЕКИНСКИЙ РАЙОН ИЗ БЮДЖЕТА  МО КРАПИВЕНСКОЕ ЩЕКИНСКОГО РАЙОНА  НА РЕШЕНИЕ ВОПРОСОВ МЕЖМУНИЦИПАЛЬНОГО ХАРАКТЕРА НА 2013 ГОД И ПЛАНОВЫЙ ПЕРИОД 2014- 2015г.г.</t>
  </si>
  <si>
    <t>Межбюджетные трансферты, передаваемые из бюджета МО Крапивенское Щекинского района в бюджет МО Щекинский район на осуществление части полномочий по решению вопросов местного значения бюджету МО Щекинский район на 2013 год</t>
  </si>
  <si>
    <t>от 20 декабря 2012г.    №43-238</t>
  </si>
  <si>
    <t>от  20 декабря 2012 г.    №43-238</t>
  </si>
  <si>
    <t>к решению Собрания депутатов МО Крапивенское Щекинского района "О бюджете  МО Крапивенское Щекинского района на 2013 год и плановый период 2014 и 2015 годов"</t>
  </si>
  <si>
    <t>к решению Собрания депутатов МО Крапивенское Щекинского района  "О бюджете  МО Крапивенское Щекинского района на 2013 год и плановый период 2014 и 2015 годов"</t>
  </si>
  <si>
    <t>от   20 декабря 2012г.  №43-238</t>
  </si>
  <si>
    <t>от   20 декабря 2012г.   №43-238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</si>
</sst>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0.0%"/>
    <numFmt numFmtId="171" formatCode="_-* #,##0.0_р_._-;\-* #,##0.0_р_._-;_-* &quot;-&quot;_р_._-;_-@_-"/>
    <numFmt numFmtId="172" formatCode="#,##0.0_р_.;[Red]\-#,##0.0_р_."/>
    <numFmt numFmtId="173" formatCode="#,##0.0_ ;[Red]\-#,##0.0\ "/>
    <numFmt numFmtId="174" formatCode="00"/>
    <numFmt numFmtId="175" formatCode="000\ 00\ 00"/>
    <numFmt numFmtId="176" formatCode="000"/>
    <numFmt numFmtId="177" formatCode="_-* #,##0.0_р_._-;\-* #,##0.0_р_._-;_-* &quot;-&quot;?_р_._-;_-@_-"/>
    <numFmt numFmtId="178" formatCode="_-* #,##0.0_р_._-;\-* #,##0.0_р_._-;_-* \-??_р_._-;_-@_-"/>
  </numFmts>
  <fonts count="60">
    <font>
      <sz val="10"/>
      <name val="Arial"/>
      <family val="3"/>
    </font>
    <font>
      <sz val="10"/>
      <name val="Arial Cyr"/>
      <family val="0"/>
    </font>
    <font>
      <u val="single"/>
      <sz val="10"/>
      <color indexed="12"/>
      <name val="Arial"/>
      <family val="3"/>
    </font>
    <font>
      <u val="single"/>
      <sz val="10"/>
      <color indexed="20"/>
      <name val="Arial"/>
      <family val="3"/>
    </font>
    <font>
      <b/>
      <sz val="12"/>
      <name val="Times New Roman"/>
      <family val="1"/>
    </font>
    <font>
      <sz val="8"/>
      <name val="Arial"/>
      <family val="3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3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i/>
      <sz val="9"/>
      <color indexed="8"/>
      <name val="Times New Roman"/>
      <family val="1"/>
    </font>
    <font>
      <i/>
      <sz val="8"/>
      <color indexed="8"/>
      <name val="Times New Roman"/>
      <family val="1"/>
    </font>
    <font>
      <i/>
      <sz val="10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color indexed="8"/>
      <name val="Times New Roman Cyr"/>
      <family val="1"/>
    </font>
    <font>
      <b/>
      <u val="single"/>
      <sz val="10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9"/>
      <color indexed="8"/>
      <name val="Times New Roman Cyr"/>
      <family val="1"/>
    </font>
    <font>
      <sz val="10"/>
      <color indexed="8"/>
      <name val="Symbol"/>
      <family val="1"/>
    </font>
    <font>
      <sz val="12"/>
      <color indexed="8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6"/>
      <color indexed="8"/>
      <name val="Times New Roman Cyr"/>
      <family val="1"/>
    </font>
    <font>
      <b/>
      <sz val="12"/>
      <color indexed="8"/>
      <name val="Times New Roman Cyr"/>
      <family val="1"/>
    </font>
    <font>
      <sz val="12"/>
      <color indexed="8"/>
      <name val="Times New Roman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hair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448">
    <xf numFmtId="0" fontId="0" fillId="0" borderId="0" xfId="0" applyAlignment="1">
      <alignment/>
    </xf>
    <xf numFmtId="1" fontId="6" fillId="0" borderId="10" xfId="0" applyNumberFormat="1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Continuous" vertical="center" wrapText="1"/>
    </xf>
    <xf numFmtId="0" fontId="8" fillId="0" borderId="0" xfId="0" applyFont="1" applyFill="1" applyAlignment="1">
      <alignment horizontal="centerContinuous" vertical="center" wrapText="1"/>
    </xf>
    <xf numFmtId="1" fontId="6" fillId="0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right" vertical="center" wrapText="1"/>
    </xf>
    <xf numFmtId="0" fontId="28" fillId="0" borderId="0" xfId="0" applyFont="1" applyAlignment="1">
      <alignment/>
    </xf>
    <xf numFmtId="0" fontId="30" fillId="0" borderId="10" xfId="0" applyFont="1" applyFill="1" applyBorder="1" applyAlignment="1">
      <alignment horizontal="center" vertical="center" wrapText="1"/>
    </xf>
    <xf numFmtId="172" fontId="30" fillId="0" borderId="10" xfId="63" applyNumberFormat="1" applyFont="1" applyFill="1" applyBorder="1" applyAlignment="1" applyProtection="1">
      <alignment horizontal="center" vertical="center" textRotation="90" wrapText="1"/>
      <protection/>
    </xf>
    <xf numFmtId="49" fontId="30" fillId="0" borderId="10" xfId="63" applyNumberFormat="1" applyFont="1" applyFill="1" applyBorder="1" applyAlignment="1" applyProtection="1">
      <alignment horizontal="center" vertical="center" textRotation="90" wrapText="1"/>
      <protection/>
    </xf>
    <xf numFmtId="178" fontId="30" fillId="0" borderId="10" xfId="62" applyNumberFormat="1" applyFont="1" applyFill="1" applyBorder="1" applyAlignment="1" applyProtection="1">
      <alignment horizontal="center" vertical="center" wrapText="1"/>
      <protection/>
    </xf>
    <xf numFmtId="0" fontId="33" fillId="0" borderId="10" xfId="0" applyFont="1" applyBorder="1" applyAlignment="1">
      <alignment/>
    </xf>
    <xf numFmtId="49" fontId="33" fillId="0" borderId="10" xfId="0" applyNumberFormat="1" applyFont="1" applyBorder="1" applyAlignment="1">
      <alignment/>
    </xf>
    <xf numFmtId="169" fontId="33" fillId="0" borderId="10" xfId="0" applyNumberFormat="1" applyFont="1" applyBorder="1" applyAlignment="1">
      <alignment/>
    </xf>
    <xf numFmtId="0" fontId="6" fillId="0" borderId="10" xfId="53" applyNumberFormat="1" applyFont="1" applyFill="1" applyBorder="1" applyAlignment="1" applyProtection="1">
      <alignment horizontal="left" vertical="center" wrapText="1"/>
      <protection hidden="1"/>
    </xf>
    <xf numFmtId="171" fontId="6" fillId="0" borderId="10" xfId="63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172" fontId="6" fillId="0" borderId="10" xfId="63" applyNumberFormat="1" applyFont="1" applyFill="1" applyBorder="1" applyAlignment="1">
      <alignment horizontal="center" vertical="center" textRotation="90" wrapText="1"/>
    </xf>
    <xf numFmtId="49" fontId="6" fillId="0" borderId="10" xfId="63" applyNumberFormat="1" applyFont="1" applyFill="1" applyBorder="1" applyAlignment="1">
      <alignment horizontal="center" vertical="center" textRotation="90" wrapText="1"/>
    </xf>
    <xf numFmtId="49" fontId="6" fillId="0" borderId="10" xfId="0" applyNumberFormat="1" applyFont="1" applyFill="1" applyBorder="1" applyAlignment="1">
      <alignment horizontal="center" vertical="center" wrapText="1"/>
    </xf>
    <xf numFmtId="169" fontId="6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168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168" fontId="6" fillId="0" borderId="10" xfId="0" applyNumberFormat="1" applyFont="1" applyFill="1" applyBorder="1" applyAlignment="1">
      <alignment horizontal="center" vertical="center" wrapText="1"/>
    </xf>
    <xf numFmtId="169" fontId="6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 horizontal="center"/>
    </xf>
    <xf numFmtId="0" fontId="33" fillId="0" borderId="10" xfId="0" applyFont="1" applyBorder="1" applyAlignment="1">
      <alignment horizontal="center"/>
    </xf>
    <xf numFmtId="0" fontId="28" fillId="0" borderId="10" xfId="0" applyFont="1" applyBorder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0" fontId="33" fillId="0" borderId="0" xfId="0" applyFont="1" applyAlignment="1">
      <alignment/>
    </xf>
    <xf numFmtId="49" fontId="29" fillId="0" borderId="10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left" vertical="center"/>
    </xf>
    <xf numFmtId="0" fontId="28" fillId="0" borderId="10" xfId="0" applyFont="1" applyBorder="1" applyAlignment="1">
      <alignment horizontal="center" wrapText="1"/>
    </xf>
    <xf numFmtId="0" fontId="28" fillId="0" borderId="10" xfId="0" applyFont="1" applyBorder="1" applyAlignment="1">
      <alignment horizontal="center" vertical="center" wrapText="1"/>
    </xf>
    <xf numFmtId="0" fontId="28" fillId="24" borderId="10" xfId="0" applyFont="1" applyFill="1" applyBorder="1" applyAlignment="1">
      <alignment horizontal="left" vertical="center" wrapText="1"/>
    </xf>
    <xf numFmtId="0" fontId="28" fillId="0" borderId="10" xfId="0" applyFont="1" applyBorder="1" applyAlignment="1">
      <alignment horizontal="center" vertical="center"/>
    </xf>
    <xf numFmtId="49" fontId="29" fillId="0" borderId="10" xfId="0" applyNumberFormat="1" applyFont="1" applyBorder="1" applyAlignment="1">
      <alignment horizontal="center" vertical="center" wrapText="1"/>
    </xf>
    <xf numFmtId="0" fontId="28" fillId="0" borderId="11" xfId="0" applyFont="1" applyBorder="1" applyAlignment="1">
      <alignment horizontal="left" vertical="center" wrapText="1"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left" vertical="center" wrapText="1"/>
    </xf>
    <xf numFmtId="0" fontId="28" fillId="0" borderId="10" xfId="0" applyFont="1" applyBorder="1" applyAlignment="1">
      <alignment horizontal="left" vertical="center" wrapText="1"/>
    </xf>
    <xf numFmtId="0" fontId="28" fillId="0" borderId="0" xfId="0" applyFont="1" applyAlignment="1">
      <alignment wrapText="1"/>
    </xf>
    <xf numFmtId="0" fontId="54" fillId="0" borderId="0" xfId="0" applyFont="1" applyAlignment="1">
      <alignment/>
    </xf>
    <xf numFmtId="0" fontId="33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1" fillId="0" borderId="10" xfId="0" applyFont="1" applyBorder="1" applyAlignment="1">
      <alignment horizontal="center" wrapText="1"/>
    </xf>
    <xf numFmtId="0" fontId="31" fillId="0" borderId="10" xfId="0" applyFont="1" applyBorder="1" applyAlignment="1">
      <alignment horizontal="center" vertical="center" wrapText="1"/>
    </xf>
    <xf numFmtId="49" fontId="35" fillId="0" borderId="10" xfId="0" applyNumberFormat="1" applyFont="1" applyBorder="1" applyAlignment="1">
      <alignment horizontal="center" vertical="top"/>
    </xf>
    <xf numFmtId="0" fontId="35" fillId="0" borderId="10" xfId="0" applyFont="1" applyBorder="1" applyAlignment="1">
      <alignment horizontal="center" vertical="top" wrapText="1"/>
    </xf>
    <xf numFmtId="0" fontId="35" fillId="0" borderId="10" xfId="0" applyFont="1" applyBorder="1" applyAlignment="1">
      <alignment horizontal="left" vertical="center" wrapText="1"/>
    </xf>
    <xf numFmtId="168" fontId="35" fillId="0" borderId="10" xfId="0" applyNumberFormat="1" applyFont="1" applyBorder="1" applyAlignment="1">
      <alignment horizontal="center" vertical="top"/>
    </xf>
    <xf numFmtId="0" fontId="35" fillId="0" borderId="12" xfId="0" applyFont="1" applyBorder="1" applyAlignment="1">
      <alignment horizontal="center" vertical="top" wrapText="1"/>
    </xf>
    <xf numFmtId="0" fontId="35" fillId="0" borderId="0" xfId="0" applyFont="1" applyAlignment="1">
      <alignment wrapText="1"/>
    </xf>
    <xf numFmtId="0" fontId="35" fillId="0" borderId="10" xfId="0" applyFont="1" applyBorder="1" applyAlignment="1">
      <alignment wrapText="1"/>
    </xf>
    <xf numFmtId="0" fontId="35" fillId="0" borderId="10" xfId="0" applyFont="1" applyBorder="1" applyAlignment="1">
      <alignment horizontal="center" vertical="top"/>
    </xf>
    <xf numFmtId="49" fontId="33" fillId="0" borderId="0" xfId="0" applyNumberFormat="1" applyFont="1" applyAlignment="1">
      <alignment horizontal="center"/>
    </xf>
    <xf numFmtId="0" fontId="28" fillId="0" borderId="0" xfId="0" applyFont="1" applyAlignment="1">
      <alignment horizontal="right"/>
    </xf>
    <xf numFmtId="0" fontId="28" fillId="0" borderId="0" xfId="0" applyFont="1" applyAlignment="1">
      <alignment/>
    </xf>
    <xf numFmtId="0" fontId="35" fillId="0" borderId="10" xfId="0" applyFont="1" applyBorder="1" applyAlignment="1">
      <alignment horizontal="center" wrapText="1"/>
    </xf>
    <xf numFmtId="0" fontId="28" fillId="0" borderId="10" xfId="0" applyFont="1" applyBorder="1" applyAlignment="1">
      <alignment horizontal="right" wrapText="1"/>
    </xf>
    <xf numFmtId="0" fontId="28" fillId="0" borderId="10" xfId="0" applyFont="1" applyBorder="1" applyAlignment="1">
      <alignment horizontal="right"/>
    </xf>
    <xf numFmtId="0" fontId="28" fillId="0" borderId="10" xfId="0" applyFont="1" applyFill="1" applyBorder="1" applyAlignment="1" applyProtection="1">
      <alignment horizontal="center" wrapText="1"/>
      <protection locked="0"/>
    </xf>
    <xf numFmtId="0" fontId="35" fillId="0" borderId="10" xfId="0" applyFont="1" applyFill="1" applyBorder="1" applyAlignment="1" applyProtection="1">
      <alignment vertical="center" wrapText="1"/>
      <protection locked="0"/>
    </xf>
    <xf numFmtId="0" fontId="28" fillId="0" borderId="10" xfId="0" applyFont="1" applyFill="1" applyBorder="1" applyAlignment="1">
      <alignment horizontal="right"/>
    </xf>
    <xf numFmtId="0" fontId="28" fillId="24" borderId="0" xfId="0" applyFont="1" applyFill="1" applyAlignment="1">
      <alignment/>
    </xf>
    <xf numFmtId="0" fontId="28" fillId="24" borderId="0" xfId="0" applyFont="1" applyFill="1" applyAlignment="1">
      <alignment horizontal="right"/>
    </xf>
    <xf numFmtId="0" fontId="35" fillId="24" borderId="0" xfId="0" applyFont="1" applyFill="1" applyBorder="1" applyAlignment="1">
      <alignment horizontal="right"/>
    </xf>
    <xf numFmtId="0" fontId="55" fillId="24" borderId="0" xfId="0" applyFont="1" applyFill="1" applyAlignment="1">
      <alignment horizontal="center" wrapText="1"/>
    </xf>
    <xf numFmtId="0" fontId="56" fillId="24" borderId="0" xfId="0" applyFont="1" applyFill="1" applyAlignment="1">
      <alignment horizontal="center" wrapText="1"/>
    </xf>
    <xf numFmtId="0" fontId="30" fillId="24" borderId="10" xfId="0" applyFont="1" applyFill="1" applyBorder="1" applyAlignment="1">
      <alignment horizontal="center"/>
    </xf>
    <xf numFmtId="0" fontId="29" fillId="24" borderId="10" xfId="0" applyFont="1" applyFill="1" applyBorder="1" applyAlignment="1">
      <alignment horizontal="center" wrapText="1"/>
    </xf>
    <xf numFmtId="0" fontId="28" fillId="24" borderId="10" xfId="0" applyFont="1" applyFill="1" applyBorder="1" applyAlignment="1">
      <alignment horizontal="center"/>
    </xf>
    <xf numFmtId="0" fontId="56" fillId="24" borderId="10" xfId="54" applyFont="1" applyFill="1" applyBorder="1" applyAlignment="1">
      <alignment horizontal="left" wrapText="1"/>
      <protection/>
    </xf>
    <xf numFmtId="168" fontId="56" fillId="24" borderId="10" xfId="0" applyNumberFormat="1" applyFont="1" applyFill="1" applyBorder="1" applyAlignment="1">
      <alignment horizontal="center"/>
    </xf>
    <xf numFmtId="0" fontId="30" fillId="24" borderId="10" xfId="0" applyFont="1" applyFill="1" applyBorder="1" applyAlignment="1">
      <alignment/>
    </xf>
    <xf numFmtId="0" fontId="55" fillId="24" borderId="10" xfId="54" applyFont="1" applyFill="1" applyBorder="1" applyAlignment="1">
      <alignment horizontal="left" wrapText="1"/>
      <protection/>
    </xf>
    <xf numFmtId="168" fontId="55" fillId="24" borderId="10" xfId="0" applyNumberFormat="1" applyFont="1" applyFill="1" applyBorder="1" applyAlignment="1">
      <alignment horizontal="center"/>
    </xf>
    <xf numFmtId="0" fontId="28" fillId="0" borderId="0" xfId="0" applyFont="1" applyAlignment="1">
      <alignment horizontal="right" wrapText="1"/>
    </xf>
    <xf numFmtId="0" fontId="29" fillId="0" borderId="10" xfId="0" applyFont="1" applyBorder="1" applyAlignment="1">
      <alignment horizontal="center" wrapText="1"/>
    </xf>
    <xf numFmtId="0" fontId="34" fillId="0" borderId="13" xfId="0" applyFont="1" applyBorder="1" applyAlignment="1">
      <alignment vertical="top" wrapText="1"/>
    </xf>
    <xf numFmtId="0" fontId="35" fillId="0" borderId="0" xfId="0" applyFont="1" applyAlignment="1">
      <alignment horizontal="right"/>
    </xf>
    <xf numFmtId="0" fontId="35" fillId="0" borderId="0" xfId="0" applyFont="1" applyAlignment="1">
      <alignment horizontal="center"/>
    </xf>
    <xf numFmtId="0" fontId="35" fillId="0" borderId="0" xfId="0" applyFont="1" applyAlignment="1">
      <alignment/>
    </xf>
    <xf numFmtId="0" fontId="34" fillId="0" borderId="10" xfId="0" applyFont="1" applyBorder="1" applyAlignment="1">
      <alignment vertical="top" wrapText="1"/>
    </xf>
    <xf numFmtId="49" fontId="33" fillId="0" borderId="0" xfId="0" applyNumberFormat="1" applyFont="1" applyAlignment="1">
      <alignment/>
    </xf>
    <xf numFmtId="169" fontId="58" fillId="0" borderId="0" xfId="0" applyNumberFormat="1" applyFont="1" applyFill="1" applyBorder="1" applyAlignment="1">
      <alignment horizontal="center" vertical="center" wrapText="1"/>
    </xf>
    <xf numFmtId="49" fontId="58" fillId="0" borderId="0" xfId="0" applyNumberFormat="1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/>
    </xf>
    <xf numFmtId="49" fontId="30" fillId="0" borderId="15" xfId="0" applyNumberFormat="1" applyFont="1" applyFill="1" applyBorder="1" applyAlignment="1">
      <alignment horizontal="centerContinuous" vertical="center" wrapText="1"/>
    </xf>
    <xf numFmtId="49" fontId="30" fillId="0" borderId="16" xfId="0" applyNumberFormat="1" applyFont="1" applyFill="1" applyBorder="1" applyAlignment="1">
      <alignment horizontal="centerContinuous" vertical="center" wrapText="1"/>
    </xf>
    <xf numFmtId="49" fontId="30" fillId="0" borderId="17" xfId="0" applyNumberFormat="1" applyFont="1" applyFill="1" applyBorder="1" applyAlignment="1">
      <alignment horizontal="centerContinuous" vertical="center" wrapText="1"/>
    </xf>
    <xf numFmtId="0" fontId="54" fillId="0" borderId="18" xfId="0" applyFont="1" applyFill="1" applyBorder="1" applyAlignment="1">
      <alignment horizontal="center" vertical="center"/>
    </xf>
    <xf numFmtId="49" fontId="37" fillId="0" borderId="19" xfId="0" applyNumberFormat="1" applyFont="1" applyFill="1" applyBorder="1" applyAlignment="1">
      <alignment horizontal="center" vertical="center" textRotation="90" wrapText="1"/>
    </xf>
    <xf numFmtId="49" fontId="37" fillId="0" borderId="20" xfId="0" applyNumberFormat="1" applyFont="1" applyFill="1" applyBorder="1" applyAlignment="1">
      <alignment horizontal="center" vertical="center" textRotation="90" wrapText="1"/>
    </xf>
    <xf numFmtId="49" fontId="37" fillId="0" borderId="21" xfId="0" applyNumberFormat="1" applyFont="1" applyFill="1" applyBorder="1" applyAlignment="1">
      <alignment horizontal="center" vertical="center" textRotation="90" wrapText="1"/>
    </xf>
    <xf numFmtId="0" fontId="32" fillId="0" borderId="0" xfId="0" applyFont="1" applyAlignment="1">
      <alignment/>
    </xf>
    <xf numFmtId="0" fontId="33" fillId="0" borderId="0" xfId="0" applyFont="1" applyFill="1" applyAlignment="1">
      <alignment/>
    </xf>
    <xf numFmtId="169" fontId="33" fillId="0" borderId="0" xfId="0" applyNumberFormat="1" applyFont="1" applyAlignment="1">
      <alignment/>
    </xf>
    <xf numFmtId="169" fontId="32" fillId="0" borderId="22" xfId="0" applyNumberFormat="1" applyFont="1" applyBorder="1" applyAlignment="1">
      <alignment/>
    </xf>
    <xf numFmtId="169" fontId="58" fillId="0" borderId="23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Continuous" vertical="center" wrapText="1"/>
    </xf>
    <xf numFmtId="0" fontId="54" fillId="0" borderId="10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 textRotation="90" wrapText="1"/>
    </xf>
    <xf numFmtId="49" fontId="51" fillId="0" borderId="10" xfId="0" applyNumberFormat="1" applyFont="1" applyBorder="1" applyAlignment="1">
      <alignment/>
    </xf>
    <xf numFmtId="0" fontId="35" fillId="0" borderId="10" xfId="0" applyFont="1" applyFill="1" applyBorder="1" applyAlignment="1" applyProtection="1">
      <alignment horizontal="center" vertical="center" wrapText="1"/>
      <protection locked="0"/>
    </xf>
    <xf numFmtId="49" fontId="44" fillId="24" borderId="10" xfId="0" applyNumberFormat="1" applyFont="1" applyFill="1" applyBorder="1" applyAlignment="1">
      <alignment horizontal="center"/>
    </xf>
    <xf numFmtId="0" fontId="30" fillId="24" borderId="10" xfId="0" applyFont="1" applyFill="1" applyBorder="1" applyAlignment="1">
      <alignment horizontal="left" wrapText="1"/>
    </xf>
    <xf numFmtId="169" fontId="30" fillId="24" borderId="10" xfId="63" applyNumberFormat="1" applyFont="1" applyFill="1" applyBorder="1" applyAlignment="1">
      <alignment/>
    </xf>
    <xf numFmtId="0" fontId="28" fillId="0" borderId="10" xfId="0" applyFont="1" applyFill="1" applyBorder="1" applyAlignment="1" applyProtection="1">
      <alignment horizontal="center" vertical="center" wrapText="1"/>
      <protection locked="0"/>
    </xf>
    <xf numFmtId="0" fontId="28" fillId="0" borderId="10" xfId="0" applyFont="1" applyFill="1" applyBorder="1" applyAlignment="1" applyProtection="1">
      <alignment vertical="center" wrapText="1"/>
      <protection locked="0"/>
    </xf>
    <xf numFmtId="169" fontId="35" fillId="0" borderId="10" xfId="0" applyNumberFormat="1" applyFont="1" applyFill="1" applyBorder="1" applyAlignment="1" applyProtection="1">
      <alignment vertical="center" wrapText="1"/>
      <protection locked="0"/>
    </xf>
    <xf numFmtId="49" fontId="28" fillId="24" borderId="10" xfId="0" applyNumberFormat="1" applyFont="1" applyFill="1" applyBorder="1" applyAlignment="1">
      <alignment horizontal="center"/>
    </xf>
    <xf numFmtId="0" fontId="28" fillId="24" borderId="10" xfId="0" applyFont="1" applyFill="1" applyBorder="1" applyAlignment="1">
      <alignment horizontal="left" wrapText="1"/>
    </xf>
    <xf numFmtId="169" fontId="28" fillId="24" borderId="10" xfId="63" applyNumberFormat="1" applyFont="1" applyFill="1" applyBorder="1" applyAlignment="1">
      <alignment/>
    </xf>
    <xf numFmtId="0" fontId="40" fillId="24" borderId="10" xfId="0" applyFont="1" applyFill="1" applyBorder="1" applyAlignment="1">
      <alignment horizontal="left" wrapText="1"/>
    </xf>
    <xf numFmtId="169" fontId="40" fillId="24" borderId="10" xfId="63" applyNumberFormat="1" applyFont="1" applyFill="1" applyBorder="1" applyAlignment="1">
      <alignment/>
    </xf>
    <xf numFmtId="0" fontId="30" fillId="0" borderId="10" xfId="0" applyFont="1" applyFill="1" applyBorder="1" applyAlignment="1" applyProtection="1">
      <alignment vertical="center" wrapText="1"/>
      <protection locked="0"/>
    </xf>
    <xf numFmtId="0" fontId="29" fillId="0" borderId="10" xfId="0" applyFont="1" applyFill="1" applyBorder="1" applyAlignment="1" applyProtection="1">
      <alignment vertical="center" wrapText="1"/>
      <protection locked="0"/>
    </xf>
    <xf numFmtId="169" fontId="29" fillId="0" borderId="10" xfId="0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right" wrapText="1"/>
    </xf>
    <xf numFmtId="0" fontId="0" fillId="0" borderId="10" xfId="0" applyFill="1" applyBorder="1" applyAlignment="1">
      <alignment/>
    </xf>
    <xf numFmtId="169" fontId="9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69" fontId="28" fillId="0" borderId="0" xfId="0" applyNumberFormat="1" applyFont="1" applyAlignment="1">
      <alignment/>
    </xf>
    <xf numFmtId="0" fontId="28" fillId="0" borderId="0" xfId="0" applyFont="1" applyBorder="1" applyAlignment="1">
      <alignment/>
    </xf>
    <xf numFmtId="0" fontId="28" fillId="0" borderId="24" xfId="0" applyFont="1" applyBorder="1" applyAlignment="1">
      <alignment/>
    </xf>
    <xf numFmtId="0" fontId="6" fillId="0" borderId="13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24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6" fillId="24" borderId="10" xfId="0" applyFont="1" applyFill="1" applyBorder="1" applyAlignment="1">
      <alignment horizontal="center" vertical="center" wrapText="1"/>
    </xf>
    <xf numFmtId="172" fontId="6" fillId="24" borderId="10" xfId="63" applyNumberFormat="1" applyFont="1" applyFill="1" applyBorder="1" applyAlignment="1">
      <alignment horizontal="center" vertical="center" textRotation="90" wrapText="1"/>
    </xf>
    <xf numFmtId="49" fontId="6" fillId="24" borderId="10" xfId="63" applyNumberFormat="1" applyFont="1" applyFill="1" applyBorder="1" applyAlignment="1">
      <alignment horizontal="center" vertical="center" textRotation="90" wrapText="1"/>
    </xf>
    <xf numFmtId="171" fontId="6" fillId="24" borderId="10" xfId="63" applyNumberFormat="1" applyFont="1" applyFill="1" applyBorder="1" applyAlignment="1">
      <alignment horizontal="center" vertical="center" wrapText="1"/>
    </xf>
    <xf numFmtId="49" fontId="6" fillId="24" borderId="10" xfId="0" applyNumberFormat="1" applyFont="1" applyFill="1" applyBorder="1" applyAlignment="1">
      <alignment horizontal="center" vertical="center" wrapText="1"/>
    </xf>
    <xf numFmtId="49" fontId="6" fillId="24" borderId="10" xfId="0" applyNumberFormat="1" applyFont="1" applyFill="1" applyBorder="1" applyAlignment="1">
      <alignment horizontal="center" vertical="center"/>
    </xf>
    <xf numFmtId="168" fontId="6" fillId="24" borderId="10" xfId="0" applyNumberFormat="1" applyFont="1" applyFill="1" applyBorder="1" applyAlignment="1">
      <alignment horizontal="center" vertical="center" wrapText="1"/>
    </xf>
    <xf numFmtId="1" fontId="6" fillId="24" borderId="10" xfId="0" applyNumberFormat="1" applyFont="1" applyFill="1" applyBorder="1" applyAlignment="1">
      <alignment horizontal="left" vertical="center" wrapText="1"/>
    </xf>
    <xf numFmtId="169" fontId="6" fillId="24" borderId="10" xfId="0" applyNumberFormat="1" applyFont="1" applyFill="1" applyBorder="1" applyAlignment="1">
      <alignment horizontal="center" vertical="center"/>
    </xf>
    <xf numFmtId="0" fontId="6" fillId="24" borderId="10" xfId="53" applyNumberFormat="1" applyFont="1" applyFill="1" applyBorder="1" applyAlignment="1" applyProtection="1">
      <alignment horizontal="left" vertical="center" wrapText="1"/>
      <protection hidden="1"/>
    </xf>
    <xf numFmtId="1" fontId="6" fillId="24" borderId="10" xfId="0" applyNumberFormat="1" applyFont="1" applyFill="1" applyBorder="1" applyAlignment="1">
      <alignment horizontal="left" vertical="center" wrapText="1"/>
    </xf>
    <xf numFmtId="49" fontId="6" fillId="24" borderId="10" xfId="0" applyNumberFormat="1" applyFont="1" applyFill="1" applyBorder="1" applyAlignment="1">
      <alignment horizontal="center" vertical="center" wrapText="1"/>
    </xf>
    <xf numFmtId="49" fontId="6" fillId="24" borderId="10" xfId="0" applyNumberFormat="1" applyFont="1" applyFill="1" applyBorder="1" applyAlignment="1">
      <alignment horizontal="center" vertical="center"/>
    </xf>
    <xf numFmtId="168" fontId="6" fillId="24" borderId="10" xfId="0" applyNumberFormat="1" applyFont="1" applyFill="1" applyBorder="1" applyAlignment="1">
      <alignment horizontal="center" vertical="center" wrapText="1"/>
    </xf>
    <xf numFmtId="1" fontId="7" fillId="24" borderId="10" xfId="0" applyNumberFormat="1" applyFont="1" applyFill="1" applyBorder="1" applyAlignment="1">
      <alignment horizontal="left" vertical="center" wrapText="1"/>
    </xf>
    <xf numFmtId="49" fontId="7" fillId="24" borderId="10" xfId="0" applyNumberFormat="1" applyFont="1" applyFill="1" applyBorder="1" applyAlignment="1">
      <alignment horizontal="center" vertical="center" wrapText="1"/>
    </xf>
    <xf numFmtId="49" fontId="7" fillId="24" borderId="10" xfId="0" applyNumberFormat="1" applyFont="1" applyFill="1" applyBorder="1" applyAlignment="1">
      <alignment horizontal="center" vertical="center"/>
    </xf>
    <xf numFmtId="168" fontId="7" fillId="24" borderId="10" xfId="0" applyNumberFormat="1" applyFont="1" applyFill="1" applyBorder="1" applyAlignment="1">
      <alignment horizontal="center" vertical="center" wrapText="1"/>
    </xf>
    <xf numFmtId="0" fontId="6" fillId="24" borderId="0" xfId="0" applyFont="1" applyFill="1" applyAlignment="1">
      <alignment horizontal="center" vertical="center"/>
    </xf>
    <xf numFmtId="169" fontId="6" fillId="24" borderId="10" xfId="0" applyNumberFormat="1" applyFont="1" applyFill="1" applyBorder="1" applyAlignment="1">
      <alignment horizontal="center" vertical="center"/>
    </xf>
    <xf numFmtId="49" fontId="6" fillId="24" borderId="10" xfId="0" applyNumberFormat="1" applyFont="1" applyFill="1" applyBorder="1" applyAlignment="1">
      <alignment horizontal="right" vertical="center" wrapText="1"/>
    </xf>
    <xf numFmtId="49" fontId="6" fillId="24" borderId="10" xfId="63" applyNumberFormat="1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left" vertical="center" wrapText="1"/>
    </xf>
    <xf numFmtId="0" fontId="6" fillId="24" borderId="10" xfId="0" applyFont="1" applyFill="1" applyBorder="1" applyAlignment="1">
      <alignment horizontal="center" vertical="center"/>
    </xf>
    <xf numFmtId="0" fontId="7" fillId="24" borderId="10" xfId="0" applyFont="1" applyFill="1" applyBorder="1" applyAlignment="1">
      <alignment horizontal="left" vertical="center" wrapText="1"/>
    </xf>
    <xf numFmtId="49" fontId="7" fillId="24" borderId="10" xfId="0" applyNumberFormat="1" applyFont="1" applyFill="1" applyBorder="1" applyAlignment="1">
      <alignment horizontal="center" vertical="center" wrapText="1"/>
    </xf>
    <xf numFmtId="168" fontId="7" fillId="24" borderId="10" xfId="0" applyNumberFormat="1" applyFont="1" applyFill="1" applyBorder="1" applyAlignment="1">
      <alignment horizontal="center" vertical="center"/>
    </xf>
    <xf numFmtId="0" fontId="6" fillId="24" borderId="10" xfId="53" applyNumberFormat="1" applyFont="1" applyFill="1" applyBorder="1" applyAlignment="1" applyProtection="1">
      <alignment horizontal="left" vertical="center" wrapText="1"/>
      <protection hidden="1"/>
    </xf>
    <xf numFmtId="0" fontId="9" fillId="24" borderId="10" xfId="0" applyFont="1" applyFill="1" applyBorder="1" applyAlignment="1">
      <alignment horizontal="left" vertical="center"/>
    </xf>
    <xf numFmtId="0" fontId="9" fillId="24" borderId="10" xfId="0" applyFont="1" applyFill="1" applyBorder="1" applyAlignment="1">
      <alignment horizontal="center" vertical="center"/>
    </xf>
    <xf numFmtId="169" fontId="9" fillId="24" borderId="10" xfId="0" applyNumberFormat="1" applyFont="1" applyFill="1" applyBorder="1" applyAlignment="1">
      <alignment horizontal="center" vertical="center"/>
    </xf>
    <xf numFmtId="0" fontId="55" fillId="24" borderId="0" xfId="0" applyFont="1" applyFill="1" applyAlignment="1">
      <alignment horizontal="center" wrapText="1"/>
    </xf>
    <xf numFmtId="0" fontId="28" fillId="0" borderId="0" xfId="0" applyFont="1" applyAlignment="1">
      <alignment horizontal="right"/>
    </xf>
    <xf numFmtId="0" fontId="28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33" fillId="0" borderId="23" xfId="0" applyFont="1" applyBorder="1" applyAlignment="1">
      <alignment horizontal="right"/>
    </xf>
    <xf numFmtId="0" fontId="6" fillId="0" borderId="0" xfId="0" applyFont="1" applyFill="1" applyAlignment="1">
      <alignment/>
    </xf>
    <xf numFmtId="0" fontId="7" fillId="24" borderId="10" xfId="0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/>
    </xf>
    <xf numFmtId="0" fontId="30" fillId="24" borderId="0" xfId="0" applyFont="1" applyFill="1" applyBorder="1" applyAlignment="1">
      <alignment horizontal="center" vertical="center" wrapText="1"/>
    </xf>
    <xf numFmtId="0" fontId="30" fillId="24" borderId="10" xfId="0" applyFont="1" applyFill="1" applyBorder="1" applyAlignment="1">
      <alignment horizontal="center" vertical="center" wrapText="1"/>
    </xf>
    <xf numFmtId="38" fontId="30" fillId="24" borderId="10" xfId="63" applyNumberFormat="1" applyFont="1" applyFill="1" applyBorder="1" applyAlignment="1" applyProtection="1">
      <alignment horizontal="center" vertical="center" wrapText="1"/>
      <protection/>
    </xf>
    <xf numFmtId="172" fontId="30" fillId="24" borderId="10" xfId="63" applyNumberFormat="1" applyFont="1" applyFill="1" applyBorder="1" applyAlignment="1" applyProtection="1">
      <alignment horizontal="center" vertical="center" textRotation="90" wrapText="1"/>
      <protection/>
    </xf>
    <xf numFmtId="49" fontId="30" fillId="24" borderId="10" xfId="63" applyNumberFormat="1" applyFont="1" applyFill="1" applyBorder="1" applyAlignment="1" applyProtection="1">
      <alignment horizontal="center" vertical="center" textRotation="90" wrapText="1"/>
      <protection/>
    </xf>
    <xf numFmtId="178" fontId="30" fillId="24" borderId="10" xfId="62" applyNumberFormat="1" applyFont="1" applyFill="1" applyBorder="1" applyAlignment="1" applyProtection="1">
      <alignment horizontal="center" vertical="center" wrapText="1"/>
      <protection/>
    </xf>
    <xf numFmtId="1" fontId="31" fillId="24" borderId="10" xfId="0" applyNumberFormat="1" applyFont="1" applyFill="1" applyBorder="1" applyAlignment="1">
      <alignment horizontal="center" vertical="center" wrapText="1"/>
    </xf>
    <xf numFmtId="49" fontId="30" fillId="24" borderId="10" xfId="0" applyNumberFormat="1" applyFont="1" applyFill="1" applyBorder="1" applyAlignment="1">
      <alignment horizontal="right" vertical="center" wrapText="1"/>
    </xf>
    <xf numFmtId="169" fontId="30" fillId="24" borderId="10" xfId="0" applyNumberFormat="1" applyFont="1" applyFill="1" applyBorder="1" applyAlignment="1">
      <alignment/>
    </xf>
    <xf numFmtId="1" fontId="30" fillId="24" borderId="10" xfId="0" applyNumberFormat="1" applyFont="1" applyFill="1" applyBorder="1" applyAlignment="1">
      <alignment horizontal="left" vertical="center" wrapText="1"/>
    </xf>
    <xf numFmtId="0" fontId="32" fillId="24" borderId="10" xfId="0" applyFont="1" applyFill="1" applyBorder="1" applyAlignment="1">
      <alignment/>
    </xf>
    <xf numFmtId="1" fontId="28" fillId="24" borderId="10" xfId="0" applyNumberFormat="1" applyFont="1" applyFill="1" applyBorder="1" applyAlignment="1">
      <alignment horizontal="left" vertical="center" wrapText="1"/>
    </xf>
    <xf numFmtId="49" fontId="28" fillId="24" borderId="10" xfId="0" applyNumberFormat="1" applyFont="1" applyFill="1" applyBorder="1" applyAlignment="1">
      <alignment horizontal="right" vertical="center" wrapText="1"/>
    </xf>
    <xf numFmtId="0" fontId="33" fillId="24" borderId="10" xfId="0" applyFont="1" applyFill="1" applyBorder="1" applyAlignment="1">
      <alignment/>
    </xf>
    <xf numFmtId="0" fontId="34" fillId="24" borderId="10" xfId="53" applyNumberFormat="1" applyFont="1" applyFill="1" applyBorder="1" applyAlignment="1" applyProtection="1">
      <alignment horizontal="left" vertical="center" wrapText="1"/>
      <protection hidden="1"/>
    </xf>
    <xf numFmtId="0" fontId="35" fillId="24" borderId="0" xfId="0" applyFont="1" applyFill="1" applyBorder="1" applyAlignment="1">
      <alignment horizontal="right" wrapText="1"/>
    </xf>
    <xf numFmtId="169" fontId="30" fillId="24" borderId="10" xfId="0" applyNumberFormat="1" applyFont="1" applyFill="1" applyBorder="1" applyAlignment="1">
      <alignment horizontal="right" vertical="center" wrapText="1"/>
    </xf>
    <xf numFmtId="169" fontId="28" fillId="24" borderId="10" xfId="0" applyNumberFormat="1" applyFont="1" applyFill="1" applyBorder="1" applyAlignment="1">
      <alignment horizontal="right" vertical="center" wrapText="1"/>
    </xf>
    <xf numFmtId="0" fontId="35" fillId="24" borderId="10" xfId="53" applyNumberFormat="1" applyFont="1" applyFill="1" applyBorder="1" applyAlignment="1" applyProtection="1">
      <alignment horizontal="left" vertical="center" wrapText="1"/>
      <protection hidden="1"/>
    </xf>
    <xf numFmtId="0" fontId="36" fillId="24" borderId="10" xfId="0" applyFont="1" applyFill="1" applyBorder="1" applyAlignment="1">
      <alignment wrapText="1"/>
    </xf>
    <xf numFmtId="49" fontId="37" fillId="24" borderId="10" xfId="0" applyNumberFormat="1" applyFont="1" applyFill="1" applyBorder="1" applyAlignment="1">
      <alignment horizontal="right" vertical="center" wrapText="1"/>
    </xf>
    <xf numFmtId="49" fontId="36" fillId="24" borderId="10" xfId="0" applyNumberFormat="1" applyFont="1" applyFill="1" applyBorder="1" applyAlignment="1">
      <alignment horizontal="right" vertical="center" wrapText="1"/>
    </xf>
    <xf numFmtId="0" fontId="38" fillId="24" borderId="10" xfId="0" applyFont="1" applyFill="1" applyBorder="1" applyAlignment="1">
      <alignment horizontal="right" wrapText="1"/>
    </xf>
    <xf numFmtId="49" fontId="39" fillId="24" borderId="10" xfId="0" applyNumberFormat="1" applyFont="1" applyFill="1" applyBorder="1" applyAlignment="1">
      <alignment horizontal="right" vertical="center" wrapText="1"/>
    </xf>
    <xf numFmtId="49" fontId="38" fillId="24" borderId="10" xfId="0" applyNumberFormat="1" applyFont="1" applyFill="1" applyBorder="1" applyAlignment="1">
      <alignment horizontal="right" vertical="center" wrapText="1"/>
    </xf>
    <xf numFmtId="0" fontId="36" fillId="24" borderId="10" xfId="0" applyFont="1" applyFill="1" applyBorder="1" applyAlignment="1">
      <alignment horizontal="left" wrapText="1"/>
    </xf>
    <xf numFmtId="1" fontId="40" fillId="24" borderId="10" xfId="0" applyNumberFormat="1" applyFont="1" applyFill="1" applyBorder="1" applyAlignment="1">
      <alignment horizontal="right" vertical="center" wrapText="1"/>
    </xf>
    <xf numFmtId="169" fontId="28" fillId="24" borderId="10" xfId="0" applyNumberFormat="1" applyFont="1" applyFill="1" applyBorder="1" applyAlignment="1">
      <alignment/>
    </xf>
    <xf numFmtId="0" fontId="30" fillId="24" borderId="10" xfId="0" applyFont="1" applyFill="1" applyBorder="1" applyAlignment="1">
      <alignment wrapText="1"/>
    </xf>
    <xf numFmtId="0" fontId="41" fillId="24" borderId="10" xfId="53" applyNumberFormat="1" applyFont="1" applyFill="1" applyBorder="1" applyAlignment="1" applyProtection="1">
      <alignment horizontal="left" vertical="center" wrapText="1"/>
      <protection hidden="1"/>
    </xf>
    <xf numFmtId="0" fontId="28" fillId="24" borderId="10" xfId="0" applyFont="1" applyFill="1" applyBorder="1" applyAlignment="1">
      <alignment wrapText="1"/>
    </xf>
    <xf numFmtId="49" fontId="33" fillId="24" borderId="10" xfId="0" applyNumberFormat="1" applyFont="1" applyFill="1" applyBorder="1" applyAlignment="1">
      <alignment/>
    </xf>
    <xf numFmtId="168" fontId="30" fillId="24" borderId="10" xfId="0" applyNumberFormat="1" applyFont="1" applyFill="1" applyBorder="1" applyAlignment="1">
      <alignment horizontal="right" vertical="center" wrapText="1"/>
    </xf>
    <xf numFmtId="49" fontId="42" fillId="24" borderId="10" xfId="0" applyNumberFormat="1" applyFont="1" applyFill="1" applyBorder="1" applyAlignment="1">
      <alignment horizontal="center"/>
    </xf>
    <xf numFmtId="0" fontId="42" fillId="24" borderId="10" xfId="0" applyFont="1" applyFill="1" applyBorder="1" applyAlignment="1">
      <alignment wrapText="1"/>
    </xf>
    <xf numFmtId="49" fontId="37" fillId="24" borderId="10" xfId="0" applyNumberFormat="1" applyFont="1" applyFill="1" applyBorder="1" applyAlignment="1">
      <alignment horizontal="center"/>
    </xf>
    <xf numFmtId="168" fontId="28" fillId="24" borderId="10" xfId="0" applyNumberFormat="1" applyFont="1" applyFill="1" applyBorder="1" applyAlignment="1">
      <alignment horizontal="right" vertical="center" wrapText="1"/>
    </xf>
    <xf numFmtId="1" fontId="43" fillId="24" borderId="10" xfId="0" applyNumberFormat="1" applyFont="1" applyFill="1" applyBorder="1" applyAlignment="1">
      <alignment horizontal="left" vertical="center" wrapText="1"/>
    </xf>
    <xf numFmtId="49" fontId="28" fillId="24" borderId="10" xfId="0" applyNumberFormat="1" applyFont="1" applyFill="1" applyBorder="1" applyAlignment="1">
      <alignment horizontal="right" vertical="center" wrapText="1"/>
    </xf>
    <xf numFmtId="49" fontId="33" fillId="24" borderId="10" xfId="0" applyNumberFormat="1" applyFont="1" applyFill="1" applyBorder="1" applyAlignment="1">
      <alignment/>
    </xf>
    <xf numFmtId="168" fontId="28" fillId="24" borderId="10" xfId="0" applyNumberFormat="1" applyFont="1" applyFill="1" applyBorder="1" applyAlignment="1">
      <alignment horizontal="right" vertical="center" wrapText="1"/>
    </xf>
    <xf numFmtId="0" fontId="35" fillId="24" borderId="10" xfId="53" applyNumberFormat="1" applyFont="1" applyFill="1" applyBorder="1" applyAlignment="1" applyProtection="1">
      <alignment horizontal="left" vertical="center" wrapText="1"/>
      <protection hidden="1"/>
    </xf>
    <xf numFmtId="1" fontId="30" fillId="24" borderId="10" xfId="0" applyNumberFormat="1" applyFont="1" applyFill="1" applyBorder="1" applyAlignment="1">
      <alignment horizontal="center" vertical="center" wrapText="1"/>
    </xf>
    <xf numFmtId="49" fontId="32" fillId="24" borderId="10" xfId="0" applyNumberFormat="1" applyFont="1" applyFill="1" applyBorder="1" applyAlignment="1">
      <alignment/>
    </xf>
    <xf numFmtId="49" fontId="33" fillId="24" borderId="10" xfId="0" applyNumberFormat="1" applyFont="1" applyFill="1" applyBorder="1" applyAlignment="1">
      <alignment/>
    </xf>
    <xf numFmtId="49" fontId="33" fillId="24" borderId="10" xfId="0" applyNumberFormat="1" applyFont="1" applyFill="1" applyBorder="1" applyAlignment="1">
      <alignment horizontal="center"/>
    </xf>
    <xf numFmtId="49" fontId="44" fillId="24" borderId="10" xfId="63" applyNumberFormat="1" applyFont="1" applyFill="1" applyBorder="1" applyAlignment="1">
      <alignment horizontal="center" vertical="center" wrapText="1"/>
    </xf>
    <xf numFmtId="49" fontId="36" fillId="24" borderId="10" xfId="63" applyNumberFormat="1" applyFont="1" applyFill="1" applyBorder="1" applyAlignment="1">
      <alignment horizontal="center" vertical="center" wrapText="1"/>
    </xf>
    <xf numFmtId="0" fontId="45" fillId="24" borderId="10" xfId="0" applyFont="1" applyFill="1" applyBorder="1" applyAlignment="1">
      <alignment horizontal="left" wrapText="1"/>
    </xf>
    <xf numFmtId="49" fontId="45" fillId="24" borderId="10" xfId="0" applyNumberFormat="1" applyFont="1" applyFill="1" applyBorder="1" applyAlignment="1">
      <alignment horizontal="center"/>
    </xf>
    <xf numFmtId="168" fontId="30" fillId="24" borderId="10" xfId="0" applyNumberFormat="1" applyFont="1" applyFill="1" applyBorder="1" applyAlignment="1">
      <alignment/>
    </xf>
    <xf numFmtId="1" fontId="30" fillId="24" borderId="10" xfId="0" applyNumberFormat="1" applyFont="1" applyFill="1" applyBorder="1" applyAlignment="1">
      <alignment horizontal="left" vertical="center" wrapText="1"/>
    </xf>
    <xf numFmtId="49" fontId="30" fillId="24" borderId="10" xfId="0" applyNumberFormat="1" applyFont="1" applyFill="1" applyBorder="1" applyAlignment="1">
      <alignment horizontal="right" vertical="center" wrapText="1"/>
    </xf>
    <xf numFmtId="49" fontId="32" fillId="24" borderId="10" xfId="0" applyNumberFormat="1" applyFont="1" applyFill="1" applyBorder="1" applyAlignment="1">
      <alignment/>
    </xf>
    <xf numFmtId="168" fontId="30" fillId="24" borderId="10" xfId="0" applyNumberFormat="1" applyFont="1" applyFill="1" applyBorder="1" applyAlignment="1">
      <alignment horizontal="right" vertical="center" wrapText="1"/>
    </xf>
    <xf numFmtId="169" fontId="30" fillId="24" borderId="10" xfId="0" applyNumberFormat="1" applyFont="1" applyFill="1" applyBorder="1" applyAlignment="1">
      <alignment/>
    </xf>
    <xf numFmtId="169" fontId="28" fillId="24" borderId="10" xfId="0" applyNumberFormat="1" applyFont="1" applyFill="1" applyBorder="1" applyAlignment="1">
      <alignment/>
    </xf>
    <xf numFmtId="0" fontId="46" fillId="24" borderId="10" xfId="53" applyNumberFormat="1" applyFont="1" applyFill="1" applyBorder="1" applyAlignment="1" applyProtection="1">
      <alignment vertical="center" wrapText="1"/>
      <protection hidden="1"/>
    </xf>
    <xf numFmtId="49" fontId="30" fillId="24" borderId="10" xfId="0" applyNumberFormat="1" applyFont="1" applyFill="1" applyBorder="1" applyAlignment="1">
      <alignment horizontal="right" wrapText="1"/>
    </xf>
    <xf numFmtId="0" fontId="28" fillId="24" borderId="10" xfId="53" applyNumberFormat="1" applyFont="1" applyFill="1" applyBorder="1" applyAlignment="1" applyProtection="1">
      <alignment horizontal="left" vertical="center" wrapText="1"/>
      <protection hidden="1"/>
    </xf>
    <xf numFmtId="49" fontId="28" fillId="24" borderId="10" xfId="0" applyNumberFormat="1" applyFont="1" applyFill="1" applyBorder="1" applyAlignment="1">
      <alignment horizontal="right" wrapText="1"/>
    </xf>
    <xf numFmtId="0" fontId="30" fillId="24" borderId="10" xfId="0" applyFont="1" applyFill="1" applyBorder="1" applyAlignment="1">
      <alignment wrapText="1"/>
    </xf>
    <xf numFmtId="49" fontId="47" fillId="24" borderId="10" xfId="0" applyNumberFormat="1" applyFont="1" applyFill="1" applyBorder="1" applyAlignment="1">
      <alignment/>
    </xf>
    <xf numFmtId="0" fontId="47" fillId="24" borderId="10" xfId="0" applyFont="1" applyFill="1" applyBorder="1" applyAlignment="1">
      <alignment/>
    </xf>
    <xf numFmtId="0" fontId="39" fillId="24" borderId="10" xfId="0" applyFont="1" applyFill="1" applyBorder="1" applyAlignment="1">
      <alignment/>
    </xf>
    <xf numFmtId="49" fontId="44" fillId="24" borderId="10" xfId="63" applyNumberFormat="1" applyFont="1" applyFill="1" applyBorder="1" applyAlignment="1">
      <alignment horizontal="center" vertical="center" wrapText="1"/>
    </xf>
    <xf numFmtId="49" fontId="36" fillId="24" borderId="10" xfId="63" applyNumberFormat="1" applyFont="1" applyFill="1" applyBorder="1" applyAlignment="1">
      <alignment horizontal="center" vertical="center" wrapText="1"/>
    </xf>
    <xf numFmtId="0" fontId="29" fillId="24" borderId="10" xfId="53" applyNumberFormat="1" applyFont="1" applyFill="1" applyBorder="1" applyAlignment="1" applyProtection="1">
      <alignment horizontal="left" vertical="center" wrapText="1"/>
      <protection hidden="1"/>
    </xf>
    <xf numFmtId="49" fontId="44" fillId="24" borderId="10" xfId="0" applyNumberFormat="1" applyFont="1" applyFill="1" applyBorder="1" applyAlignment="1">
      <alignment horizontal="right" vertical="center" wrapText="1"/>
    </xf>
    <xf numFmtId="0" fontId="48" fillId="24" borderId="10" xfId="0" applyFont="1" applyFill="1" applyBorder="1" applyAlignment="1">
      <alignment horizontal="left" wrapText="1"/>
    </xf>
    <xf numFmtId="49" fontId="48" fillId="24" borderId="10" xfId="0" applyNumberFormat="1" applyFont="1" applyFill="1" applyBorder="1" applyAlignment="1">
      <alignment horizontal="right" vertical="center" wrapText="1"/>
    </xf>
    <xf numFmtId="169" fontId="48" fillId="24" borderId="10" xfId="0" applyNumberFormat="1" applyFont="1" applyFill="1" applyBorder="1" applyAlignment="1">
      <alignment/>
    </xf>
    <xf numFmtId="49" fontId="40" fillId="24" borderId="10" xfId="0" applyNumberFormat="1" applyFont="1" applyFill="1" applyBorder="1" applyAlignment="1">
      <alignment horizontal="right" vertical="center" wrapText="1"/>
    </xf>
    <xf numFmtId="49" fontId="30" fillId="24" borderId="10" xfId="0" applyNumberFormat="1" applyFont="1" applyFill="1" applyBorder="1" applyAlignment="1">
      <alignment/>
    </xf>
    <xf numFmtId="49" fontId="47" fillId="24" borderId="10" xfId="0" applyNumberFormat="1" applyFont="1" applyFill="1" applyBorder="1" applyAlignment="1">
      <alignment horizontal="right" vertical="center" wrapText="1"/>
    </xf>
    <xf numFmtId="169" fontId="40" fillId="24" borderId="10" xfId="0" applyNumberFormat="1" applyFont="1" applyFill="1" applyBorder="1" applyAlignment="1">
      <alignment/>
    </xf>
    <xf numFmtId="38" fontId="48" fillId="24" borderId="10" xfId="62" applyNumberFormat="1" applyFont="1" applyFill="1" applyBorder="1" applyAlignment="1">
      <alignment horizontal="left" wrapText="1"/>
    </xf>
    <xf numFmtId="49" fontId="49" fillId="24" borderId="10" xfId="0" applyNumberFormat="1" applyFont="1" applyFill="1" applyBorder="1" applyAlignment="1">
      <alignment horizontal="right" vertical="center" wrapText="1"/>
    </xf>
    <xf numFmtId="0" fontId="28" fillId="24" borderId="12" xfId="0" applyFont="1" applyFill="1" applyBorder="1" applyAlignment="1">
      <alignment wrapText="1"/>
    </xf>
    <xf numFmtId="49" fontId="36" fillId="24" borderId="12" xfId="0" applyNumberFormat="1" applyFont="1" applyFill="1" applyBorder="1" applyAlignment="1">
      <alignment horizontal="right" vertical="center" wrapText="1"/>
    </xf>
    <xf numFmtId="169" fontId="40" fillId="24" borderId="12" xfId="0" applyNumberFormat="1" applyFont="1" applyFill="1" applyBorder="1" applyAlignment="1">
      <alignment/>
    </xf>
    <xf numFmtId="1" fontId="44" fillId="24" borderId="25" xfId="0" applyNumberFormat="1" applyFont="1" applyFill="1" applyBorder="1" applyAlignment="1">
      <alignment horizontal="center" wrapText="1"/>
    </xf>
    <xf numFmtId="49" fontId="44" fillId="24" borderId="26" xfId="63" applyNumberFormat="1" applyFont="1" applyFill="1" applyBorder="1" applyAlignment="1">
      <alignment horizontal="center"/>
    </xf>
    <xf numFmtId="49" fontId="45" fillId="24" borderId="26" xfId="0" applyNumberFormat="1" applyFont="1" applyFill="1" applyBorder="1" applyAlignment="1">
      <alignment horizontal="center"/>
    </xf>
    <xf numFmtId="49" fontId="44" fillId="24" borderId="26" xfId="0" applyNumberFormat="1" applyFont="1" applyFill="1" applyBorder="1" applyAlignment="1">
      <alignment horizontal="center" wrapText="1"/>
    </xf>
    <xf numFmtId="169" fontId="32" fillId="24" borderId="26" xfId="0" applyNumberFormat="1" applyFont="1" applyFill="1" applyBorder="1" applyAlignment="1">
      <alignment/>
    </xf>
    <xf numFmtId="0" fontId="33" fillId="24" borderId="27" xfId="0" applyFont="1" applyFill="1" applyBorder="1" applyAlignment="1">
      <alignment/>
    </xf>
    <xf numFmtId="1" fontId="44" fillId="24" borderId="28" xfId="0" applyNumberFormat="1" applyFont="1" applyFill="1" applyBorder="1" applyAlignment="1">
      <alignment horizontal="center" wrapText="1"/>
    </xf>
    <xf numFmtId="49" fontId="44" fillId="24" borderId="10" xfId="63" applyNumberFormat="1" applyFont="1" applyFill="1" applyBorder="1" applyAlignment="1">
      <alignment horizontal="center"/>
    </xf>
    <xf numFmtId="49" fontId="44" fillId="24" borderId="10" xfId="0" applyNumberFormat="1" applyFont="1" applyFill="1" applyBorder="1" applyAlignment="1">
      <alignment horizontal="center" wrapText="1"/>
    </xf>
    <xf numFmtId="0" fontId="33" fillId="24" borderId="29" xfId="0" applyFont="1" applyFill="1" applyBorder="1" applyAlignment="1">
      <alignment/>
    </xf>
    <xf numFmtId="1" fontId="36" fillId="24" borderId="28" xfId="0" applyNumberFormat="1" applyFont="1" applyFill="1" applyBorder="1" applyAlignment="1">
      <alignment horizontal="left" wrapText="1"/>
    </xf>
    <xf numFmtId="49" fontId="36" fillId="24" borderId="10" xfId="63" applyNumberFormat="1" applyFont="1" applyFill="1" applyBorder="1" applyAlignment="1">
      <alignment horizontal="center"/>
    </xf>
    <xf numFmtId="49" fontId="50" fillId="24" borderId="10" xfId="0" applyNumberFormat="1" applyFont="1" applyFill="1" applyBorder="1" applyAlignment="1">
      <alignment horizontal="center"/>
    </xf>
    <xf numFmtId="49" fontId="36" fillId="24" borderId="10" xfId="0" applyNumberFormat="1" applyFont="1" applyFill="1" applyBorder="1" applyAlignment="1">
      <alignment horizontal="center" wrapText="1"/>
    </xf>
    <xf numFmtId="169" fontId="33" fillId="24" borderId="10" xfId="0" applyNumberFormat="1" applyFont="1" applyFill="1" applyBorder="1" applyAlignment="1">
      <alignment/>
    </xf>
    <xf numFmtId="0" fontId="44" fillId="24" borderId="30" xfId="0" applyFont="1" applyFill="1" applyBorder="1" applyAlignment="1">
      <alignment horizontal="center" wrapText="1"/>
    </xf>
    <xf numFmtId="49" fontId="36" fillId="24" borderId="21" xfId="0" applyNumberFormat="1" applyFont="1" applyFill="1" applyBorder="1" applyAlignment="1">
      <alignment horizontal="center"/>
    </xf>
    <xf numFmtId="169" fontId="32" fillId="24" borderId="21" xfId="0" applyNumberFormat="1" applyFont="1" applyFill="1" applyBorder="1" applyAlignment="1">
      <alignment/>
    </xf>
    <xf numFmtId="169" fontId="32" fillId="24" borderId="31" xfId="0" applyNumberFormat="1" applyFont="1" applyFill="1" applyBorder="1" applyAlignment="1">
      <alignment/>
    </xf>
    <xf numFmtId="0" fontId="33" fillId="24" borderId="0" xfId="0" applyFont="1" applyFill="1" applyAlignment="1">
      <alignment/>
    </xf>
    <xf numFmtId="0" fontId="29" fillId="24" borderId="10" xfId="53" applyNumberFormat="1" applyFont="1" applyFill="1" applyBorder="1" applyAlignment="1" applyProtection="1">
      <alignment horizontal="left" vertical="center" wrapText="1"/>
      <protection hidden="1"/>
    </xf>
    <xf numFmtId="0" fontId="30" fillId="24" borderId="10" xfId="53" applyNumberFormat="1" applyFont="1" applyFill="1" applyBorder="1" applyAlignment="1" applyProtection="1">
      <alignment vertical="center" wrapText="1"/>
      <protection hidden="1"/>
    </xf>
    <xf numFmtId="1" fontId="31" fillId="24" borderId="32" xfId="0" applyNumberFormat="1" applyFont="1" applyFill="1" applyBorder="1" applyAlignment="1">
      <alignment horizontal="center" vertical="center" wrapText="1"/>
    </xf>
    <xf numFmtId="49" fontId="30" fillId="24" borderId="22" xfId="0" applyNumberFormat="1" applyFont="1" applyFill="1" applyBorder="1" applyAlignment="1">
      <alignment horizontal="right" vertical="center" wrapText="1"/>
    </xf>
    <xf numFmtId="49" fontId="30" fillId="24" borderId="33" xfId="0" applyNumberFormat="1" applyFont="1" applyFill="1" applyBorder="1" applyAlignment="1">
      <alignment horizontal="right" vertical="center" wrapText="1"/>
    </xf>
    <xf numFmtId="169" fontId="30" fillId="24" borderId="34" xfId="0" applyNumberFormat="1" applyFont="1" applyFill="1" applyBorder="1" applyAlignment="1">
      <alignment/>
    </xf>
    <xf numFmtId="1" fontId="30" fillId="24" borderId="28" xfId="0" applyNumberFormat="1" applyFont="1" applyFill="1" applyBorder="1" applyAlignment="1">
      <alignment horizontal="left" vertical="center" wrapText="1"/>
    </xf>
    <xf numFmtId="0" fontId="32" fillId="24" borderId="29" xfId="0" applyFont="1" applyFill="1" applyBorder="1" applyAlignment="1">
      <alignment/>
    </xf>
    <xf numFmtId="1" fontId="28" fillId="24" borderId="28" xfId="0" applyNumberFormat="1" applyFont="1" applyFill="1" applyBorder="1" applyAlignment="1">
      <alignment horizontal="left" vertical="center" wrapText="1"/>
    </xf>
    <xf numFmtId="49" fontId="28" fillId="24" borderId="13" xfId="0" applyNumberFormat="1" applyFont="1" applyFill="1" applyBorder="1" applyAlignment="1">
      <alignment horizontal="right" vertical="center" wrapText="1"/>
    </xf>
    <xf numFmtId="0" fontId="34" fillId="24" borderId="28" xfId="53" applyNumberFormat="1" applyFont="1" applyFill="1" applyBorder="1" applyAlignment="1" applyProtection="1">
      <alignment horizontal="left" vertical="center" wrapText="1"/>
      <protection hidden="1"/>
    </xf>
    <xf numFmtId="49" fontId="30" fillId="24" borderId="13" xfId="0" applyNumberFormat="1" applyFont="1" applyFill="1" applyBorder="1" applyAlignment="1">
      <alignment horizontal="right" vertical="center" wrapText="1"/>
    </xf>
    <xf numFmtId="169" fontId="30" fillId="24" borderId="29" xfId="0" applyNumberFormat="1" applyFont="1" applyFill="1" applyBorder="1" applyAlignment="1">
      <alignment horizontal="right" vertical="center" wrapText="1"/>
    </xf>
    <xf numFmtId="169" fontId="28" fillId="24" borderId="29" xfId="0" applyNumberFormat="1" applyFont="1" applyFill="1" applyBorder="1" applyAlignment="1">
      <alignment horizontal="right" vertical="center" wrapText="1"/>
    </xf>
    <xf numFmtId="0" fontId="35" fillId="24" borderId="28" xfId="53" applyNumberFormat="1" applyFont="1" applyFill="1" applyBorder="1" applyAlignment="1" applyProtection="1">
      <alignment horizontal="left" vertical="center" wrapText="1"/>
      <protection hidden="1"/>
    </xf>
    <xf numFmtId="0" fontId="36" fillId="24" borderId="28" xfId="0" applyFont="1" applyFill="1" applyBorder="1" applyAlignment="1">
      <alignment wrapText="1"/>
    </xf>
    <xf numFmtId="49" fontId="36" fillId="24" borderId="23" xfId="0" applyNumberFormat="1" applyFont="1" applyFill="1" applyBorder="1" applyAlignment="1">
      <alignment horizontal="right" vertical="center" wrapText="1"/>
    </xf>
    <xf numFmtId="0" fontId="38" fillId="24" borderId="28" xfId="0" applyFont="1" applyFill="1" applyBorder="1" applyAlignment="1">
      <alignment horizontal="right" wrapText="1"/>
    </xf>
    <xf numFmtId="49" fontId="38" fillId="24" borderId="13" xfId="0" applyNumberFormat="1" applyFont="1" applyFill="1" applyBorder="1" applyAlignment="1">
      <alignment horizontal="right" vertical="center" wrapText="1"/>
    </xf>
    <xf numFmtId="0" fontId="36" fillId="24" borderId="28" xfId="0" applyFont="1" applyFill="1" applyBorder="1" applyAlignment="1">
      <alignment horizontal="left" wrapText="1"/>
    </xf>
    <xf numFmtId="1" fontId="40" fillId="24" borderId="28" xfId="0" applyNumberFormat="1" applyFont="1" applyFill="1" applyBorder="1" applyAlignment="1">
      <alignment horizontal="right" vertical="center" wrapText="1"/>
    </xf>
    <xf numFmtId="169" fontId="30" fillId="24" borderId="29" xfId="0" applyNumberFormat="1" applyFont="1" applyFill="1" applyBorder="1" applyAlignment="1">
      <alignment/>
    </xf>
    <xf numFmtId="169" fontId="28" fillId="24" borderId="29" xfId="0" applyNumberFormat="1" applyFont="1" applyFill="1" applyBorder="1" applyAlignment="1">
      <alignment/>
    </xf>
    <xf numFmtId="0" fontId="30" fillId="24" borderId="28" xfId="0" applyFont="1" applyFill="1" applyBorder="1" applyAlignment="1">
      <alignment wrapText="1"/>
    </xf>
    <xf numFmtId="0" fontId="36" fillId="24" borderId="35" xfId="0" applyFont="1" applyFill="1" applyBorder="1" applyAlignment="1">
      <alignment wrapText="1"/>
    </xf>
    <xf numFmtId="0" fontId="41" fillId="24" borderId="28" xfId="53" applyNumberFormat="1" applyFont="1" applyFill="1" applyBorder="1" applyAlignment="1" applyProtection="1">
      <alignment horizontal="left" vertical="center" wrapText="1"/>
      <protection hidden="1"/>
    </xf>
    <xf numFmtId="0" fontId="35" fillId="24" borderId="30" xfId="53" applyNumberFormat="1" applyFont="1" applyFill="1" applyBorder="1" applyAlignment="1" applyProtection="1">
      <alignment horizontal="left" vertical="center" wrapText="1"/>
      <protection hidden="1"/>
    </xf>
    <xf numFmtId="49" fontId="28" fillId="24" borderId="21" xfId="0" applyNumberFormat="1" applyFont="1" applyFill="1" applyBorder="1" applyAlignment="1">
      <alignment horizontal="right" vertical="center" wrapText="1"/>
    </xf>
    <xf numFmtId="169" fontId="28" fillId="24" borderId="31" xfId="0" applyNumberFormat="1" applyFont="1" applyFill="1" applyBorder="1" applyAlignment="1">
      <alignment/>
    </xf>
    <xf numFmtId="1" fontId="31" fillId="24" borderId="25" xfId="0" applyNumberFormat="1" applyFont="1" applyFill="1" applyBorder="1" applyAlignment="1">
      <alignment horizontal="center" vertical="center" wrapText="1"/>
    </xf>
    <xf numFmtId="49" fontId="30" fillId="24" borderId="26" xfId="0" applyNumberFormat="1" applyFont="1" applyFill="1" applyBorder="1" applyAlignment="1">
      <alignment horizontal="right" vertical="center" wrapText="1"/>
    </xf>
    <xf numFmtId="49" fontId="30" fillId="24" borderId="36" xfId="0" applyNumberFormat="1" applyFont="1" applyFill="1" applyBorder="1" applyAlignment="1">
      <alignment horizontal="right" vertical="center" wrapText="1"/>
    </xf>
    <xf numFmtId="169" fontId="30" fillId="24" borderId="27" xfId="0" applyNumberFormat="1" applyFont="1" applyFill="1" applyBorder="1" applyAlignment="1">
      <alignment/>
    </xf>
    <xf numFmtId="0" fontId="28" fillId="24" borderId="28" xfId="0" applyFont="1" applyFill="1" applyBorder="1" applyAlignment="1">
      <alignment wrapText="1"/>
    </xf>
    <xf numFmtId="0" fontId="34" fillId="24" borderId="30" xfId="53" applyNumberFormat="1" applyFont="1" applyFill="1" applyBorder="1" applyAlignment="1" applyProtection="1">
      <alignment horizontal="left" vertical="center" wrapText="1"/>
      <protection hidden="1"/>
    </xf>
    <xf numFmtId="49" fontId="28" fillId="24" borderId="37" xfId="0" applyNumberFormat="1" applyFont="1" applyFill="1" applyBorder="1" applyAlignment="1">
      <alignment horizontal="right" vertical="center" wrapText="1"/>
    </xf>
    <xf numFmtId="169" fontId="28" fillId="24" borderId="31" xfId="0" applyNumberFormat="1" applyFont="1" applyFill="1" applyBorder="1" applyAlignment="1">
      <alignment horizontal="right" vertical="center" wrapText="1"/>
    </xf>
    <xf numFmtId="0" fontId="34" fillId="24" borderId="22" xfId="53" applyNumberFormat="1" applyFont="1" applyFill="1" applyBorder="1" applyAlignment="1" applyProtection="1">
      <alignment horizontal="left" vertical="center" wrapText="1"/>
      <protection hidden="1"/>
    </xf>
    <xf numFmtId="49" fontId="28" fillId="24" borderId="22" xfId="0" applyNumberFormat="1" applyFont="1" applyFill="1" applyBorder="1" applyAlignment="1">
      <alignment horizontal="right" vertical="center" wrapText="1"/>
    </xf>
    <xf numFmtId="49" fontId="28" fillId="24" borderId="33" xfId="0" applyNumberFormat="1" applyFont="1" applyFill="1" applyBorder="1" applyAlignment="1">
      <alignment horizontal="right" vertical="center" wrapText="1"/>
    </xf>
    <xf numFmtId="169" fontId="28" fillId="24" borderId="22" xfId="0" applyNumberFormat="1" applyFont="1" applyFill="1" applyBorder="1" applyAlignment="1">
      <alignment horizontal="right" vertical="center" wrapText="1"/>
    </xf>
    <xf numFmtId="0" fontId="35" fillId="24" borderId="12" xfId="53" applyNumberFormat="1" applyFont="1" applyFill="1" applyBorder="1" applyAlignment="1" applyProtection="1">
      <alignment horizontal="left" vertical="center" wrapText="1"/>
      <protection hidden="1"/>
    </xf>
    <xf numFmtId="49" fontId="28" fillId="24" borderId="12" xfId="0" applyNumberFormat="1" applyFont="1" applyFill="1" applyBorder="1" applyAlignment="1">
      <alignment horizontal="right" vertical="center" wrapText="1"/>
    </xf>
    <xf numFmtId="49" fontId="28" fillId="24" borderId="24" xfId="0" applyNumberFormat="1" applyFont="1" applyFill="1" applyBorder="1" applyAlignment="1">
      <alignment horizontal="right" vertical="center" wrapText="1"/>
    </xf>
    <xf numFmtId="169" fontId="28" fillId="24" borderId="12" xfId="0" applyNumberFormat="1" applyFont="1" applyFill="1" applyBorder="1" applyAlignment="1">
      <alignment horizontal="right" vertical="center" wrapText="1"/>
    </xf>
    <xf numFmtId="49" fontId="33" fillId="24" borderId="26" xfId="0" applyNumberFormat="1" applyFont="1" applyFill="1" applyBorder="1" applyAlignment="1">
      <alignment/>
    </xf>
    <xf numFmtId="168" fontId="30" fillId="24" borderId="27" xfId="0" applyNumberFormat="1" applyFont="1" applyFill="1" applyBorder="1" applyAlignment="1">
      <alignment horizontal="right" vertical="center" wrapText="1"/>
    </xf>
    <xf numFmtId="168" fontId="30" fillId="24" borderId="29" xfId="0" applyNumberFormat="1" applyFont="1" applyFill="1" applyBorder="1" applyAlignment="1">
      <alignment horizontal="right" vertical="center" wrapText="1"/>
    </xf>
    <xf numFmtId="0" fontId="42" fillId="24" borderId="28" xfId="0" applyFont="1" applyFill="1" applyBorder="1" applyAlignment="1">
      <alignment wrapText="1"/>
    </xf>
    <xf numFmtId="168" fontId="28" fillId="24" borderId="29" xfId="0" applyNumberFormat="1" applyFont="1" applyFill="1" applyBorder="1" applyAlignment="1">
      <alignment horizontal="right" vertical="center" wrapText="1"/>
    </xf>
    <xf numFmtId="1" fontId="43" fillId="24" borderId="28" xfId="0" applyNumberFormat="1" applyFont="1" applyFill="1" applyBorder="1" applyAlignment="1">
      <alignment horizontal="left" vertical="center" wrapText="1"/>
    </xf>
    <xf numFmtId="168" fontId="28" fillId="24" borderId="29" xfId="0" applyNumberFormat="1" applyFont="1" applyFill="1" applyBorder="1" applyAlignment="1">
      <alignment horizontal="right" vertical="center" wrapText="1"/>
    </xf>
    <xf numFmtId="0" fontId="35" fillId="24" borderId="30" xfId="53" applyNumberFormat="1" applyFont="1" applyFill="1" applyBorder="1" applyAlignment="1" applyProtection="1">
      <alignment horizontal="left" vertical="center" wrapText="1"/>
      <protection hidden="1"/>
    </xf>
    <xf numFmtId="49" fontId="28" fillId="24" borderId="21" xfId="0" applyNumberFormat="1" applyFont="1" applyFill="1" applyBorder="1" applyAlignment="1">
      <alignment horizontal="right" vertical="center" wrapText="1"/>
    </xf>
    <xf numFmtId="49" fontId="33" fillId="24" borderId="37" xfId="0" applyNumberFormat="1" applyFont="1" applyFill="1" applyBorder="1" applyAlignment="1">
      <alignment/>
    </xf>
    <xf numFmtId="168" fontId="28" fillId="24" borderId="31" xfId="0" applyNumberFormat="1" applyFont="1" applyFill="1" applyBorder="1" applyAlignment="1">
      <alignment horizontal="right" vertical="center" wrapText="1"/>
    </xf>
    <xf numFmtId="1" fontId="30" fillId="24" borderId="25" xfId="0" applyNumberFormat="1" applyFont="1" applyFill="1" applyBorder="1" applyAlignment="1">
      <alignment horizontal="center" vertical="center" wrapText="1"/>
    </xf>
    <xf numFmtId="49" fontId="32" fillId="24" borderId="36" xfId="0" applyNumberFormat="1" applyFont="1" applyFill="1" applyBorder="1" applyAlignment="1">
      <alignment/>
    </xf>
    <xf numFmtId="49" fontId="32" fillId="24" borderId="13" xfId="0" applyNumberFormat="1" applyFont="1" applyFill="1" applyBorder="1" applyAlignment="1">
      <alignment/>
    </xf>
    <xf numFmtId="49" fontId="32" fillId="24" borderId="23" xfId="0" applyNumberFormat="1" applyFont="1" applyFill="1" applyBorder="1" applyAlignment="1">
      <alignment/>
    </xf>
    <xf numFmtId="0" fontId="35" fillId="24" borderId="28" xfId="53" applyNumberFormat="1" applyFont="1" applyFill="1" applyBorder="1" applyAlignment="1" applyProtection="1">
      <alignment horizontal="left" vertical="center" wrapText="1"/>
      <protection hidden="1"/>
    </xf>
    <xf numFmtId="49" fontId="33" fillId="24" borderId="23" xfId="0" applyNumberFormat="1" applyFont="1" applyFill="1" applyBorder="1" applyAlignment="1">
      <alignment/>
    </xf>
    <xf numFmtId="0" fontId="30" fillId="24" borderId="32" xfId="0" applyFont="1" applyFill="1" applyBorder="1" applyAlignment="1">
      <alignment wrapText="1"/>
    </xf>
    <xf numFmtId="49" fontId="33" fillId="24" borderId="23" xfId="0" applyNumberFormat="1" applyFont="1" applyFill="1" applyBorder="1" applyAlignment="1">
      <alignment horizontal="center"/>
    </xf>
    <xf numFmtId="49" fontId="28" fillId="24" borderId="13" xfId="0" applyNumberFormat="1" applyFont="1" applyFill="1" applyBorder="1" applyAlignment="1">
      <alignment horizontal="right" vertical="center" wrapText="1"/>
    </xf>
    <xf numFmtId="0" fontId="45" fillId="24" borderId="28" xfId="0" applyFont="1" applyFill="1" applyBorder="1" applyAlignment="1">
      <alignment horizontal="left" wrapText="1"/>
    </xf>
    <xf numFmtId="49" fontId="36" fillId="24" borderId="21" xfId="63" applyNumberFormat="1" applyFont="1" applyFill="1" applyBorder="1" applyAlignment="1">
      <alignment horizontal="center" vertical="center" wrapText="1"/>
    </xf>
    <xf numFmtId="168" fontId="28" fillId="24" borderId="31" xfId="0" applyNumberFormat="1" applyFont="1" applyFill="1" applyBorder="1" applyAlignment="1">
      <alignment horizontal="right" vertical="center" wrapText="1"/>
    </xf>
    <xf numFmtId="168" fontId="30" fillId="24" borderId="27" xfId="0" applyNumberFormat="1" applyFont="1" applyFill="1" applyBorder="1" applyAlignment="1">
      <alignment/>
    </xf>
    <xf numFmtId="1" fontId="30" fillId="24" borderId="28" xfId="0" applyNumberFormat="1" applyFont="1" applyFill="1" applyBorder="1" applyAlignment="1">
      <alignment horizontal="center" vertical="center" wrapText="1"/>
    </xf>
    <xf numFmtId="1" fontId="30" fillId="24" borderId="28" xfId="0" applyNumberFormat="1" applyFont="1" applyFill="1" applyBorder="1" applyAlignment="1">
      <alignment horizontal="left" vertical="center" wrapText="1"/>
    </xf>
    <xf numFmtId="168" fontId="30" fillId="24" borderId="29" xfId="0" applyNumberFormat="1" applyFont="1" applyFill="1" applyBorder="1" applyAlignment="1">
      <alignment horizontal="right" vertical="center" wrapText="1"/>
    </xf>
    <xf numFmtId="49" fontId="33" fillId="24" borderId="13" xfId="0" applyNumberFormat="1" applyFont="1" applyFill="1" applyBorder="1" applyAlignment="1">
      <alignment/>
    </xf>
    <xf numFmtId="49" fontId="32" fillId="24" borderId="13" xfId="0" applyNumberFormat="1" applyFont="1" applyFill="1" applyBorder="1" applyAlignment="1">
      <alignment/>
    </xf>
    <xf numFmtId="169" fontId="30" fillId="24" borderId="29" xfId="0" applyNumberFormat="1" applyFont="1" applyFill="1" applyBorder="1" applyAlignment="1">
      <alignment/>
    </xf>
    <xf numFmtId="169" fontId="28" fillId="24" borderId="29" xfId="0" applyNumberFormat="1" applyFont="1" applyFill="1" applyBorder="1" applyAlignment="1">
      <alignment/>
    </xf>
    <xf numFmtId="0" fontId="46" fillId="24" borderId="28" xfId="53" applyNumberFormat="1" applyFont="1" applyFill="1" applyBorder="1" applyAlignment="1" applyProtection="1">
      <alignment vertical="center" wrapText="1"/>
      <protection hidden="1"/>
    </xf>
    <xf numFmtId="0" fontId="28" fillId="24" borderId="28" xfId="53" applyNumberFormat="1" applyFont="1" applyFill="1" applyBorder="1" applyAlignment="1" applyProtection="1">
      <alignment horizontal="left" vertical="center" wrapText="1"/>
      <protection hidden="1"/>
    </xf>
    <xf numFmtId="0" fontId="30" fillId="24" borderId="28" xfId="0" applyFont="1" applyFill="1" applyBorder="1" applyAlignment="1">
      <alignment wrapText="1"/>
    </xf>
    <xf numFmtId="49" fontId="47" fillId="24" borderId="13" xfId="0" applyNumberFormat="1" applyFont="1" applyFill="1" applyBorder="1" applyAlignment="1">
      <alignment/>
    </xf>
    <xf numFmtId="0" fontId="47" fillId="24" borderId="29" xfId="0" applyFont="1" applyFill="1" applyBorder="1" applyAlignment="1">
      <alignment/>
    </xf>
    <xf numFmtId="0" fontId="39" fillId="24" borderId="29" xfId="0" applyFont="1" applyFill="1" applyBorder="1" applyAlignment="1">
      <alignment/>
    </xf>
    <xf numFmtId="49" fontId="30" fillId="24" borderId="13" xfId="0" applyNumberFormat="1" applyFont="1" applyFill="1" applyBorder="1" applyAlignment="1">
      <alignment horizontal="right" vertical="center" wrapText="1"/>
    </xf>
    <xf numFmtId="0" fontId="29" fillId="24" borderId="28" xfId="53" applyNumberFormat="1" applyFont="1" applyFill="1" applyBorder="1" applyAlignment="1" applyProtection="1">
      <alignment horizontal="left" vertical="center" wrapText="1"/>
      <protection hidden="1"/>
    </xf>
    <xf numFmtId="49" fontId="36" fillId="24" borderId="21" xfId="63" applyNumberFormat="1" applyFont="1" applyFill="1" applyBorder="1" applyAlignment="1">
      <alignment horizontal="center" vertical="center" wrapText="1"/>
    </xf>
    <xf numFmtId="169" fontId="28" fillId="24" borderId="31" xfId="0" applyNumberFormat="1" applyFont="1" applyFill="1" applyBorder="1" applyAlignment="1">
      <alignment/>
    </xf>
    <xf numFmtId="49" fontId="44" fillId="24" borderId="26" xfId="0" applyNumberFormat="1" applyFont="1" applyFill="1" applyBorder="1" applyAlignment="1">
      <alignment horizontal="right" vertical="center" wrapText="1"/>
    </xf>
    <xf numFmtId="49" fontId="44" fillId="24" borderId="36" xfId="0" applyNumberFormat="1" applyFont="1" applyFill="1" applyBorder="1" applyAlignment="1">
      <alignment horizontal="right" vertical="center" wrapText="1"/>
    </xf>
    <xf numFmtId="0" fontId="48" fillId="24" borderId="28" xfId="0" applyFont="1" applyFill="1" applyBorder="1" applyAlignment="1">
      <alignment horizontal="left" wrapText="1"/>
    </xf>
    <xf numFmtId="49" fontId="48" fillId="24" borderId="13" xfId="0" applyNumberFormat="1" applyFont="1" applyFill="1" applyBorder="1" applyAlignment="1">
      <alignment horizontal="right" vertical="center" wrapText="1"/>
    </xf>
    <xf numFmtId="169" fontId="48" fillId="24" borderId="29" xfId="0" applyNumberFormat="1" applyFont="1" applyFill="1" applyBorder="1" applyAlignment="1">
      <alignment/>
    </xf>
    <xf numFmtId="49" fontId="30" fillId="24" borderId="0" xfId="0" applyNumberFormat="1" applyFont="1" applyFill="1" applyBorder="1" applyAlignment="1">
      <alignment/>
    </xf>
    <xf numFmtId="169" fontId="40" fillId="24" borderId="29" xfId="0" applyNumberFormat="1" applyFont="1" applyFill="1" applyBorder="1" applyAlignment="1">
      <alignment/>
    </xf>
    <xf numFmtId="38" fontId="48" fillId="24" borderId="28" xfId="62" applyNumberFormat="1" applyFont="1" applyFill="1" applyBorder="1" applyAlignment="1">
      <alignment horizontal="left" wrapText="1"/>
    </xf>
    <xf numFmtId="0" fontId="30" fillId="24" borderId="28" xfId="0" applyFont="1" applyFill="1" applyBorder="1" applyAlignment="1">
      <alignment horizontal="left" wrapText="1"/>
    </xf>
    <xf numFmtId="49" fontId="38" fillId="24" borderId="21" xfId="0" applyNumberFormat="1" applyFont="1" applyFill="1" applyBorder="1" applyAlignment="1">
      <alignment horizontal="right" vertical="center" wrapText="1"/>
    </xf>
    <xf numFmtId="49" fontId="28" fillId="24" borderId="37" xfId="0" applyNumberFormat="1" applyFont="1" applyFill="1" applyBorder="1" applyAlignment="1">
      <alignment horizontal="right" vertical="center" wrapText="1"/>
    </xf>
    <xf numFmtId="1" fontId="31" fillId="24" borderId="22" xfId="0" applyNumberFormat="1" applyFont="1" applyFill="1" applyBorder="1" applyAlignment="1">
      <alignment horizontal="center" vertical="center" wrapText="1"/>
    </xf>
    <xf numFmtId="49" fontId="44" fillId="24" borderId="22" xfId="0" applyNumberFormat="1" applyFont="1" applyFill="1" applyBorder="1" applyAlignment="1">
      <alignment horizontal="right" vertical="center" wrapText="1"/>
    </xf>
    <xf numFmtId="169" fontId="30" fillId="24" borderId="22" xfId="0" applyNumberFormat="1" applyFont="1" applyFill="1" applyBorder="1" applyAlignment="1">
      <alignment/>
    </xf>
    <xf numFmtId="0" fontId="30" fillId="24" borderId="28" xfId="53" applyNumberFormat="1" applyFont="1" applyFill="1" applyBorder="1" applyAlignment="1" applyProtection="1">
      <alignment vertical="center" wrapText="1"/>
      <protection hidden="1"/>
    </xf>
    <xf numFmtId="0" fontId="29" fillId="24" borderId="28" xfId="53" applyNumberFormat="1" applyFont="1" applyFill="1" applyBorder="1" applyAlignment="1" applyProtection="1">
      <alignment horizontal="left" vertical="center" wrapText="1"/>
      <protection hidden="1"/>
    </xf>
    <xf numFmtId="1" fontId="28" fillId="24" borderId="28" xfId="0" applyNumberFormat="1" applyFont="1" applyFill="1" applyBorder="1" applyAlignment="1">
      <alignment horizontal="left" vertical="center" wrapText="1"/>
    </xf>
    <xf numFmtId="0" fontId="29" fillId="0" borderId="13" xfId="0" applyFont="1" applyBorder="1" applyAlignment="1">
      <alignment horizontal="center" wrapText="1"/>
    </xf>
    <xf numFmtId="0" fontId="33" fillId="0" borderId="11" xfId="0" applyFont="1" applyBorder="1" applyAlignment="1">
      <alignment wrapText="1"/>
    </xf>
    <xf numFmtId="0" fontId="28" fillId="0" borderId="0" xfId="0" applyFont="1" applyAlignment="1">
      <alignment wrapText="1"/>
    </xf>
    <xf numFmtId="0" fontId="29" fillId="0" borderId="24" xfId="0" applyFont="1" applyBorder="1" applyAlignment="1">
      <alignment horizontal="center" wrapText="1"/>
    </xf>
    <xf numFmtId="0" fontId="29" fillId="0" borderId="38" xfId="0" applyFont="1" applyBorder="1" applyAlignment="1">
      <alignment horizontal="center" wrapText="1"/>
    </xf>
    <xf numFmtId="0" fontId="29" fillId="0" borderId="12" xfId="0" applyFont="1" applyBorder="1" applyAlignment="1">
      <alignment horizontal="center" vertical="center" wrapText="1"/>
    </xf>
    <xf numFmtId="0" fontId="52" fillId="0" borderId="39" xfId="0" applyFont="1" applyBorder="1" applyAlignment="1">
      <alignment horizontal="center" vertical="center" wrapText="1"/>
    </xf>
    <xf numFmtId="0" fontId="52" fillId="0" borderId="22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top" wrapText="1"/>
    </xf>
    <xf numFmtId="0" fontId="30" fillId="0" borderId="12" xfId="0" applyFont="1" applyBorder="1" applyAlignment="1">
      <alignment horizontal="center" vertical="center" wrapText="1"/>
    </xf>
    <xf numFmtId="0" fontId="53" fillId="0" borderId="22" xfId="0" applyFont="1" applyBorder="1" applyAlignment="1">
      <alignment horizontal="center" vertical="center" wrapText="1"/>
    </xf>
    <xf numFmtId="0" fontId="29" fillId="0" borderId="24" xfId="0" applyFont="1" applyBorder="1" applyAlignment="1">
      <alignment horizontal="center" vertical="center" wrapText="1"/>
    </xf>
    <xf numFmtId="0" fontId="33" fillId="0" borderId="38" xfId="0" applyFont="1" applyBorder="1" applyAlignment="1">
      <alignment horizontal="center" wrapText="1"/>
    </xf>
    <xf numFmtId="0" fontId="33" fillId="0" borderId="33" xfId="0" applyFont="1" applyBorder="1" applyAlignment="1">
      <alignment horizontal="center" wrapText="1"/>
    </xf>
    <xf numFmtId="0" fontId="33" fillId="0" borderId="40" xfId="0" applyFont="1" applyBorder="1" applyAlignment="1">
      <alignment horizontal="center" wrapText="1"/>
    </xf>
    <xf numFmtId="0" fontId="29" fillId="0" borderId="22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29" fillId="0" borderId="23" xfId="0" applyFont="1" applyBorder="1" applyAlignment="1">
      <alignment horizontal="center" vertical="center" wrapText="1"/>
    </xf>
    <xf numFmtId="0" fontId="36" fillId="0" borderId="0" xfId="0" applyFont="1" applyAlignment="1">
      <alignment horizontal="right"/>
    </xf>
    <xf numFmtId="0" fontId="29" fillId="0" borderId="0" xfId="0" applyFont="1" applyAlignment="1">
      <alignment horizontal="center" wrapText="1"/>
    </xf>
    <xf numFmtId="0" fontId="35" fillId="0" borderId="23" xfId="0" applyFont="1" applyBorder="1" applyAlignment="1">
      <alignment horizontal="right" vertical="justify"/>
    </xf>
    <xf numFmtId="0" fontId="29" fillId="0" borderId="13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right" vertical="justify"/>
    </xf>
    <xf numFmtId="0" fontId="0" fillId="0" borderId="0" xfId="0" applyAlignment="1">
      <alignment/>
    </xf>
    <xf numFmtId="0" fontId="35" fillId="0" borderId="0" xfId="0" applyFont="1" applyBorder="1" applyAlignment="1">
      <alignment horizontal="right"/>
    </xf>
    <xf numFmtId="0" fontId="33" fillId="0" borderId="0" xfId="0" applyFont="1" applyAlignment="1">
      <alignment horizontal="right"/>
    </xf>
    <xf numFmtId="0" fontId="55" fillId="0" borderId="0" xfId="0" applyFont="1" applyAlignment="1">
      <alignment horizontal="center" wrapText="1"/>
    </xf>
    <xf numFmtId="1" fontId="29" fillId="0" borderId="13" xfId="0" applyNumberFormat="1" applyFont="1" applyFill="1" applyBorder="1" applyAlignment="1">
      <alignment horizontal="center" vertical="center" wrapText="1"/>
    </xf>
    <xf numFmtId="1" fontId="29" fillId="0" borderId="11" xfId="0" applyNumberFormat="1" applyFont="1" applyFill="1" applyBorder="1" applyAlignment="1">
      <alignment horizontal="center" vertical="center" wrapText="1"/>
    </xf>
    <xf numFmtId="0" fontId="35" fillId="0" borderId="0" xfId="0" applyFont="1" applyBorder="1" applyAlignment="1">
      <alignment horizontal="right" wrapText="1"/>
    </xf>
    <xf numFmtId="0" fontId="0" fillId="0" borderId="0" xfId="0" applyAlignment="1">
      <alignment horizontal="right"/>
    </xf>
    <xf numFmtId="0" fontId="28" fillId="0" borderId="0" xfId="0" applyFont="1" applyAlignment="1">
      <alignment horizontal="right" wrapText="1"/>
    </xf>
    <xf numFmtId="171" fontId="30" fillId="0" borderId="27" xfId="63" applyNumberFormat="1" applyFont="1" applyFill="1" applyBorder="1" applyAlignment="1">
      <alignment horizontal="center" vertical="center" wrapText="1"/>
    </xf>
    <xf numFmtId="171" fontId="30" fillId="0" borderId="31" xfId="63" applyNumberFormat="1" applyFont="1" applyFill="1" applyBorder="1" applyAlignment="1">
      <alignment horizontal="center" vertical="center" wrapText="1"/>
    </xf>
    <xf numFmtId="0" fontId="57" fillId="0" borderId="0" xfId="0" applyFont="1" applyFill="1" applyAlignment="1">
      <alignment horizontal="center" vertical="center" wrapText="1"/>
    </xf>
    <xf numFmtId="169" fontId="58" fillId="0" borderId="0" xfId="0" applyNumberFormat="1" applyFont="1" applyFill="1" applyBorder="1" applyAlignment="1">
      <alignment horizontal="center" vertical="center" wrapText="1"/>
    </xf>
    <xf numFmtId="169" fontId="59" fillId="0" borderId="0" xfId="0" applyNumberFormat="1" applyFont="1" applyFill="1" applyBorder="1" applyAlignment="1">
      <alignment horizontal="center" vertical="center" wrapText="1"/>
    </xf>
    <xf numFmtId="171" fontId="30" fillId="0" borderId="10" xfId="63" applyNumberFormat="1" applyFont="1" applyFill="1" applyBorder="1" applyAlignment="1">
      <alignment horizontal="center" vertical="center" wrapText="1"/>
    </xf>
    <xf numFmtId="169" fontId="59" fillId="0" borderId="23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/>
    </xf>
    <xf numFmtId="0" fontId="28" fillId="24" borderId="0" xfId="0" applyFont="1" applyFill="1" applyAlignment="1">
      <alignment horizontal="left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0" xfId="0" applyFont="1" applyFill="1" applyAlignment="1">
      <alignment horizontal="right"/>
    </xf>
    <xf numFmtId="0" fontId="10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wrapText="1"/>
    </xf>
    <xf numFmtId="0" fontId="28" fillId="0" borderId="0" xfId="0" applyNumberFormat="1" applyFont="1" applyAlignment="1">
      <alignment horizontal="right"/>
    </xf>
    <xf numFmtId="0" fontId="28" fillId="0" borderId="0" xfId="0" applyFont="1" applyAlignment="1">
      <alignment horizontal="center" wrapText="1"/>
    </xf>
    <xf numFmtId="0" fontId="55" fillId="0" borderId="0" xfId="0" applyFont="1" applyFill="1" applyBorder="1" applyAlignment="1" applyProtection="1">
      <alignment horizontal="center" vertical="center" wrapText="1"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Прил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C53"/>
  <sheetViews>
    <sheetView tabSelected="1" zoomScalePageLayoutView="0" workbookViewId="0" topLeftCell="A1">
      <selection activeCell="A5" sqref="A5:C5"/>
    </sheetView>
  </sheetViews>
  <sheetFormatPr defaultColWidth="9.140625" defaultRowHeight="12.75"/>
  <cols>
    <col min="1" max="1" width="7.421875" style="38" customWidth="1"/>
    <col min="2" max="2" width="19.421875" style="38" customWidth="1"/>
    <col min="3" max="3" width="77.28125" style="38" customWidth="1"/>
    <col min="4" max="16384" width="9.140625" style="38" customWidth="1"/>
  </cols>
  <sheetData>
    <row r="1" spans="1:3" ht="12.75">
      <c r="A1" s="36"/>
      <c r="B1" s="36"/>
      <c r="C1" s="37" t="s">
        <v>49</v>
      </c>
    </row>
    <row r="2" spans="1:3" ht="12.75">
      <c r="A2" s="414" t="s">
        <v>349</v>
      </c>
      <c r="B2" s="414"/>
      <c r="C2" s="414"/>
    </row>
    <row r="3" spans="1:3" ht="12.75">
      <c r="A3" s="414" t="s">
        <v>135</v>
      </c>
      <c r="B3" s="414"/>
      <c r="C3" s="414"/>
    </row>
    <row r="4" spans="1:3" ht="12.75">
      <c r="A4" s="414" t="s">
        <v>298</v>
      </c>
      <c r="B4" s="414"/>
      <c r="C4" s="414"/>
    </row>
    <row r="5" spans="1:3" ht="12.75">
      <c r="A5" s="414" t="s">
        <v>355</v>
      </c>
      <c r="B5" s="414"/>
      <c r="C5" s="414"/>
    </row>
    <row r="6" ht="0.75" customHeight="1"/>
    <row r="7" ht="12.75" hidden="1"/>
    <row r="8" ht="12.75" hidden="1"/>
    <row r="9" ht="12.75" hidden="1"/>
    <row r="10" spans="1:3" ht="12.75" customHeight="1">
      <c r="A10" s="412" t="s">
        <v>227</v>
      </c>
      <c r="B10" s="412"/>
      <c r="C10" s="412"/>
    </row>
    <row r="11" spans="1:3" ht="24" customHeight="1">
      <c r="A11" s="413"/>
      <c r="B11" s="413"/>
      <c r="C11" s="413"/>
    </row>
    <row r="12" spans="1:3" ht="46.5" customHeight="1">
      <c r="A12" s="399" t="s">
        <v>61</v>
      </c>
      <c r="B12" s="400"/>
      <c r="C12" s="401" t="s">
        <v>189</v>
      </c>
    </row>
    <row r="13" spans="1:3" ht="12.75">
      <c r="A13" s="404" t="s">
        <v>62</v>
      </c>
      <c r="B13" s="405" t="s">
        <v>50</v>
      </c>
      <c r="C13" s="402"/>
    </row>
    <row r="14" spans="1:3" ht="25.5" customHeight="1">
      <c r="A14" s="404"/>
      <c r="B14" s="406"/>
      <c r="C14" s="403"/>
    </row>
    <row r="15" spans="1:3" ht="19.5" customHeight="1">
      <c r="A15" s="39" t="s">
        <v>136</v>
      </c>
      <c r="B15" s="396" t="s">
        <v>137</v>
      </c>
      <c r="C15" s="397"/>
    </row>
    <row r="16" spans="1:3" ht="15" customHeight="1">
      <c r="A16" s="40" t="s">
        <v>136</v>
      </c>
      <c r="B16" s="41" t="s">
        <v>138</v>
      </c>
      <c r="C16" s="42" t="s">
        <v>139</v>
      </c>
    </row>
    <row r="17" spans="1:3" ht="16.5" customHeight="1">
      <c r="A17" s="40" t="s">
        <v>136</v>
      </c>
      <c r="B17" s="41" t="s">
        <v>140</v>
      </c>
      <c r="C17" s="42" t="s">
        <v>141</v>
      </c>
    </row>
    <row r="18" spans="1:3" ht="16.5" customHeight="1">
      <c r="A18" s="40" t="s">
        <v>136</v>
      </c>
      <c r="B18" s="43" t="s">
        <v>142</v>
      </c>
      <c r="C18" s="42" t="s">
        <v>143</v>
      </c>
    </row>
    <row r="19" spans="1:3" ht="12.75">
      <c r="A19" s="40" t="s">
        <v>136</v>
      </c>
      <c r="B19" s="43" t="s">
        <v>144</v>
      </c>
      <c r="C19" s="42" t="s">
        <v>145</v>
      </c>
    </row>
    <row r="20" spans="1:3" ht="15" customHeight="1">
      <c r="A20" s="40" t="s">
        <v>136</v>
      </c>
      <c r="B20" s="44" t="s">
        <v>146</v>
      </c>
      <c r="C20" s="42" t="s">
        <v>147</v>
      </c>
    </row>
    <row r="21" spans="1:3" ht="12.75" customHeight="1">
      <c r="A21" s="401">
        <v>850</v>
      </c>
      <c r="B21" s="407" t="s">
        <v>190</v>
      </c>
      <c r="C21" s="408"/>
    </row>
    <row r="22" spans="1:3" ht="18" customHeight="1">
      <c r="A22" s="403"/>
      <c r="B22" s="409"/>
      <c r="C22" s="410"/>
    </row>
    <row r="23" spans="1:3" ht="12.75">
      <c r="A23" s="40" t="s">
        <v>108</v>
      </c>
      <c r="B23" s="44" t="s">
        <v>148</v>
      </c>
      <c r="C23" s="45" t="s">
        <v>85</v>
      </c>
    </row>
    <row r="24" spans="1:3" ht="15.75" customHeight="1">
      <c r="A24" s="46">
        <v>850</v>
      </c>
      <c r="B24" s="46" t="s">
        <v>78</v>
      </c>
      <c r="C24" s="45" t="s">
        <v>79</v>
      </c>
    </row>
    <row r="25" spans="1:3" ht="24" customHeight="1">
      <c r="A25" s="40" t="s">
        <v>108</v>
      </c>
      <c r="B25" s="44" t="s">
        <v>111</v>
      </c>
      <c r="C25" s="45" t="s">
        <v>112</v>
      </c>
    </row>
    <row r="26" spans="1:3" ht="17.25" customHeight="1">
      <c r="A26" s="40" t="s">
        <v>108</v>
      </c>
      <c r="B26" s="44" t="s">
        <v>114</v>
      </c>
      <c r="C26" s="45" t="s">
        <v>113</v>
      </c>
    </row>
    <row r="27" spans="1:3" ht="51">
      <c r="A27" s="40" t="s">
        <v>108</v>
      </c>
      <c r="B27" s="44" t="s">
        <v>92</v>
      </c>
      <c r="C27" s="45" t="s">
        <v>115</v>
      </c>
    </row>
    <row r="28" spans="1:3" ht="12.75" customHeight="1">
      <c r="A28" s="401">
        <v>851</v>
      </c>
      <c r="B28" s="407" t="s">
        <v>87</v>
      </c>
      <c r="C28" s="408"/>
    </row>
    <row r="29" spans="1:3" ht="8.25" customHeight="1">
      <c r="A29" s="411"/>
      <c r="B29" s="409"/>
      <c r="C29" s="410"/>
    </row>
    <row r="30" spans="1:3" ht="51" customHeight="1">
      <c r="A30" s="40" t="s">
        <v>86</v>
      </c>
      <c r="B30" s="44" t="s">
        <v>191</v>
      </c>
      <c r="C30" s="45" t="s">
        <v>149</v>
      </c>
    </row>
    <row r="31" spans="1:3" ht="26.25" customHeight="1">
      <c r="A31" s="40" t="s">
        <v>86</v>
      </c>
      <c r="B31" s="44" t="s">
        <v>192</v>
      </c>
      <c r="C31" s="45" t="s">
        <v>150</v>
      </c>
    </row>
    <row r="32" spans="1:3" s="152" customFormat="1" ht="19.5" customHeight="1">
      <c r="A32" s="150">
        <v>851</v>
      </c>
      <c r="B32" s="150" t="s">
        <v>148</v>
      </c>
      <c r="C32" s="151" t="s">
        <v>85</v>
      </c>
    </row>
    <row r="33" spans="1:3" ht="30" customHeight="1">
      <c r="A33" s="47" t="s">
        <v>48</v>
      </c>
      <c r="B33" s="396" t="s">
        <v>132</v>
      </c>
      <c r="C33" s="397"/>
    </row>
    <row r="34" spans="1:3" ht="55.5" customHeight="1">
      <c r="A34" s="46">
        <v>871</v>
      </c>
      <c r="B34" s="46" t="s">
        <v>193</v>
      </c>
      <c r="C34" s="45" t="s">
        <v>194</v>
      </c>
    </row>
    <row r="35" spans="1:3" ht="53.25" customHeight="1">
      <c r="A35" s="46">
        <v>871</v>
      </c>
      <c r="B35" s="46" t="s">
        <v>66</v>
      </c>
      <c r="C35" s="45" t="s">
        <v>195</v>
      </c>
    </row>
    <row r="36" spans="1:3" ht="19.5" customHeight="1">
      <c r="A36" s="46">
        <v>871</v>
      </c>
      <c r="B36" s="46" t="s">
        <v>148</v>
      </c>
      <c r="C36" s="45" t="s">
        <v>85</v>
      </c>
    </row>
    <row r="37" spans="1:3" ht="19.5" customHeight="1">
      <c r="A37" s="46">
        <v>871</v>
      </c>
      <c r="B37" s="46" t="s">
        <v>93</v>
      </c>
      <c r="C37" s="45" t="s">
        <v>94</v>
      </c>
    </row>
    <row r="38" spans="1:3" ht="24.75" customHeight="1">
      <c r="A38" s="40" t="s">
        <v>48</v>
      </c>
      <c r="B38" s="44" t="s">
        <v>90</v>
      </c>
      <c r="C38" s="48" t="s">
        <v>91</v>
      </c>
    </row>
    <row r="39" spans="1:3" ht="24.75" customHeight="1">
      <c r="A39" s="49">
        <v>871</v>
      </c>
      <c r="B39" s="49" t="s">
        <v>110</v>
      </c>
      <c r="C39" s="50" t="s">
        <v>109</v>
      </c>
    </row>
    <row r="40" spans="1:3" ht="48" customHeight="1">
      <c r="A40" s="49">
        <v>871</v>
      </c>
      <c r="B40" s="49" t="s">
        <v>196</v>
      </c>
      <c r="C40" s="50" t="s">
        <v>197</v>
      </c>
    </row>
    <row r="41" spans="1:3" ht="19.5" customHeight="1">
      <c r="A41" s="49" t="s">
        <v>48</v>
      </c>
      <c r="B41" s="49" t="s">
        <v>102</v>
      </c>
      <c r="C41" s="50" t="s">
        <v>103</v>
      </c>
    </row>
    <row r="42" spans="1:3" ht="24.75" customHeight="1">
      <c r="A42" s="49" t="s">
        <v>48</v>
      </c>
      <c r="B42" s="49" t="s">
        <v>198</v>
      </c>
      <c r="C42" s="50" t="s">
        <v>199</v>
      </c>
    </row>
    <row r="43" spans="1:3" ht="40.5" customHeight="1">
      <c r="A43" s="40" t="s">
        <v>48</v>
      </c>
      <c r="B43" s="44" t="s">
        <v>200</v>
      </c>
      <c r="C43" s="45" t="s">
        <v>151</v>
      </c>
    </row>
    <row r="44" spans="1:3" ht="30" customHeight="1">
      <c r="A44" s="40" t="s">
        <v>48</v>
      </c>
      <c r="B44" s="44" t="s">
        <v>201</v>
      </c>
      <c r="C44" s="45" t="s">
        <v>152</v>
      </c>
    </row>
    <row r="45" spans="1:3" ht="25.5" customHeight="1">
      <c r="A45" s="40" t="s">
        <v>48</v>
      </c>
      <c r="B45" s="44" t="s">
        <v>185</v>
      </c>
      <c r="C45" s="51" t="s">
        <v>186</v>
      </c>
    </row>
    <row r="46" spans="1:3" ht="17.25" customHeight="1">
      <c r="A46" s="40" t="s">
        <v>48</v>
      </c>
      <c r="B46" s="44" t="s">
        <v>187</v>
      </c>
      <c r="C46" s="51" t="s">
        <v>188</v>
      </c>
    </row>
    <row r="47" spans="1:3" ht="15" customHeight="1">
      <c r="A47" s="40" t="s">
        <v>48</v>
      </c>
      <c r="B47" s="44" t="s">
        <v>148</v>
      </c>
      <c r="C47" s="45" t="s">
        <v>85</v>
      </c>
    </row>
    <row r="48" spans="1:3" ht="15.75" customHeight="1">
      <c r="A48" s="40" t="s">
        <v>48</v>
      </c>
      <c r="B48" s="44" t="s">
        <v>153</v>
      </c>
      <c r="C48" s="51" t="s">
        <v>202</v>
      </c>
    </row>
    <row r="49" ht="18" customHeight="1"/>
    <row r="50" spans="1:3" ht="37.5" customHeight="1">
      <c r="A50" s="398" t="s">
        <v>203</v>
      </c>
      <c r="B50" s="398"/>
      <c r="C50" s="398"/>
    </row>
    <row r="51" ht="15.75" customHeight="1"/>
    <row r="53" spans="1:3" ht="12.75">
      <c r="A53" s="53"/>
      <c r="B53" s="53"/>
      <c r="C53" s="53"/>
    </row>
  </sheetData>
  <sheetProtection/>
  <mergeCells count="16">
    <mergeCell ref="B28:C29"/>
    <mergeCell ref="A10:C11"/>
    <mergeCell ref="A2:C2"/>
    <mergeCell ref="A3:C3"/>
    <mergeCell ref="A4:C4"/>
    <mergeCell ref="A5:C5"/>
    <mergeCell ref="B33:C33"/>
    <mergeCell ref="A50:C50"/>
    <mergeCell ref="A12:B12"/>
    <mergeCell ref="C12:C14"/>
    <mergeCell ref="A13:A14"/>
    <mergeCell ref="B13:B14"/>
    <mergeCell ref="B15:C15"/>
    <mergeCell ref="A21:A22"/>
    <mergeCell ref="B21:C22"/>
    <mergeCell ref="A28:A29"/>
  </mergeCells>
  <printOptions/>
  <pageMargins left="1.07" right="0.27" top="0.27" bottom="0.3" header="0.21" footer="0.23"/>
  <pageSetup horizontalDpi="600" verticalDpi="600" orientation="portrait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7"/>
  </sheetPr>
  <dimension ref="A1:M161"/>
  <sheetViews>
    <sheetView zoomScalePageLayoutView="0" workbookViewId="0" topLeftCell="B1">
      <selection activeCell="N7" sqref="N7"/>
    </sheetView>
  </sheetViews>
  <sheetFormatPr defaultColWidth="9.140625" defaultRowHeight="12.75"/>
  <cols>
    <col min="1" max="1" width="4.8515625" style="6" hidden="1" customWidth="1"/>
    <col min="2" max="2" width="51.421875" style="6" customWidth="1"/>
    <col min="3" max="3" width="5.421875" style="6" customWidth="1"/>
    <col min="4" max="4" width="4.57421875" style="6" customWidth="1"/>
    <col min="5" max="5" width="3.7109375" style="6" customWidth="1"/>
    <col min="6" max="6" width="9.28125" style="6" customWidth="1"/>
    <col min="7" max="7" width="5.28125" style="6" customWidth="1"/>
    <col min="8" max="9" width="10.28125" style="6" customWidth="1"/>
    <col min="10" max="12" width="9.140625" style="6" hidden="1" customWidth="1"/>
    <col min="13" max="16384" width="9.140625" style="6" customWidth="1"/>
  </cols>
  <sheetData>
    <row r="1" spans="6:9" ht="12.75">
      <c r="F1" s="185" t="s">
        <v>287</v>
      </c>
      <c r="G1" s="185"/>
      <c r="H1" s="185"/>
      <c r="I1" s="185"/>
    </row>
    <row r="2" spans="3:9" ht="51" customHeight="1">
      <c r="C2" s="437" t="s">
        <v>357</v>
      </c>
      <c r="D2" s="437"/>
      <c r="E2" s="437"/>
      <c r="F2" s="437"/>
      <c r="G2" s="437"/>
      <c r="H2" s="437"/>
      <c r="I2" s="420"/>
    </row>
    <row r="3" spans="3:8" ht="12.75">
      <c r="C3" s="185" t="s">
        <v>358</v>
      </c>
      <c r="D3" s="185"/>
      <c r="E3" s="185"/>
      <c r="F3" s="185"/>
      <c r="G3" s="185"/>
      <c r="H3" s="185"/>
    </row>
    <row r="4" spans="1:9" ht="15.75">
      <c r="A4" s="436" t="s">
        <v>131</v>
      </c>
      <c r="B4" s="436"/>
      <c r="C4" s="436"/>
      <c r="D4" s="436"/>
      <c r="E4" s="436"/>
      <c r="F4" s="436"/>
      <c r="G4" s="436"/>
      <c r="H4" s="436"/>
      <c r="I4" s="436"/>
    </row>
    <row r="5" spans="1:9" ht="15.75">
      <c r="A5" s="436" t="s">
        <v>331</v>
      </c>
      <c r="B5" s="436"/>
      <c r="C5" s="436"/>
      <c r="D5" s="436"/>
      <c r="E5" s="436"/>
      <c r="F5" s="436"/>
      <c r="G5" s="436"/>
      <c r="H5" s="436"/>
      <c r="I5" s="436"/>
    </row>
    <row r="6" ht="12.75">
      <c r="H6" s="6" t="s">
        <v>46</v>
      </c>
    </row>
    <row r="7" spans="1:9" ht="72" customHeight="1">
      <c r="A7" s="7"/>
      <c r="B7" s="7" t="s">
        <v>286</v>
      </c>
      <c r="C7" s="8" t="s">
        <v>45</v>
      </c>
      <c r="D7" s="8" t="s">
        <v>15</v>
      </c>
      <c r="E7" s="8" t="s">
        <v>47</v>
      </c>
      <c r="F7" s="9" t="s">
        <v>16</v>
      </c>
      <c r="G7" s="9" t="s">
        <v>157</v>
      </c>
      <c r="H7" s="10" t="s">
        <v>159</v>
      </c>
      <c r="I7" s="10" t="s">
        <v>303</v>
      </c>
    </row>
    <row r="8" spans="1:9" s="75" customFormat="1" ht="26.25" customHeight="1">
      <c r="A8" s="192"/>
      <c r="B8" s="193" t="s">
        <v>340</v>
      </c>
      <c r="C8" s="194">
        <v>871</v>
      </c>
      <c r="D8" s="195"/>
      <c r="E8" s="195"/>
      <c r="F8" s="196"/>
      <c r="G8" s="196"/>
      <c r="H8" s="197">
        <f>H148</f>
        <v>19021.8</v>
      </c>
      <c r="I8" s="197">
        <f>I148</f>
        <v>14942.800000000001</v>
      </c>
    </row>
    <row r="9" spans="2:9" s="75" customFormat="1" ht="14.25">
      <c r="B9" s="198" t="s">
        <v>20</v>
      </c>
      <c r="C9" s="198">
        <v>871</v>
      </c>
      <c r="D9" s="199" t="s">
        <v>21</v>
      </c>
      <c r="E9" s="199" t="s">
        <v>18</v>
      </c>
      <c r="F9" s="199" t="s">
        <v>19</v>
      </c>
      <c r="G9" s="199" t="s">
        <v>17</v>
      </c>
      <c r="H9" s="200">
        <f>H10+H17+H39+H33+H43</f>
        <v>4286.7</v>
      </c>
      <c r="I9" s="200">
        <f>I10+I17+I39+I33+I43</f>
        <v>4415.2</v>
      </c>
    </row>
    <row r="10" spans="2:9" s="75" customFormat="1" ht="25.5">
      <c r="B10" s="201" t="s">
        <v>27</v>
      </c>
      <c r="C10" s="201">
        <v>871</v>
      </c>
      <c r="D10" s="199" t="s">
        <v>21</v>
      </c>
      <c r="E10" s="199" t="s">
        <v>28</v>
      </c>
      <c r="F10" s="199" t="s">
        <v>19</v>
      </c>
      <c r="G10" s="199" t="s">
        <v>17</v>
      </c>
      <c r="H10" s="202">
        <f aca="true" t="shared" si="0" ref="H10:I13">H11</f>
        <v>681.5</v>
      </c>
      <c r="I10" s="202">
        <f t="shared" si="0"/>
        <v>681.5</v>
      </c>
    </row>
    <row r="11" spans="2:9" s="75" customFormat="1" ht="38.25">
      <c r="B11" s="203" t="s">
        <v>23</v>
      </c>
      <c r="C11" s="203">
        <v>871</v>
      </c>
      <c r="D11" s="204" t="s">
        <v>21</v>
      </c>
      <c r="E11" s="204" t="s">
        <v>28</v>
      </c>
      <c r="F11" s="204" t="s">
        <v>24</v>
      </c>
      <c r="G11" s="204" t="s">
        <v>17</v>
      </c>
      <c r="H11" s="205">
        <f t="shared" si="0"/>
        <v>681.5</v>
      </c>
      <c r="I11" s="205">
        <f t="shared" si="0"/>
        <v>681.5</v>
      </c>
    </row>
    <row r="12" spans="2:9" s="75" customFormat="1" ht="12.75">
      <c r="B12" s="203" t="s">
        <v>1</v>
      </c>
      <c r="C12" s="203">
        <v>871</v>
      </c>
      <c r="D12" s="204" t="s">
        <v>21</v>
      </c>
      <c r="E12" s="204" t="s">
        <v>28</v>
      </c>
      <c r="F12" s="204" t="s">
        <v>0</v>
      </c>
      <c r="G12" s="204" t="s">
        <v>17</v>
      </c>
      <c r="H12" s="205">
        <f t="shared" si="0"/>
        <v>681.5</v>
      </c>
      <c r="I12" s="205">
        <f t="shared" si="0"/>
        <v>681.5</v>
      </c>
    </row>
    <row r="13" spans="2:9" s="75" customFormat="1" ht="51">
      <c r="B13" s="203" t="s">
        <v>160</v>
      </c>
      <c r="C13" s="203">
        <v>871</v>
      </c>
      <c r="D13" s="204" t="s">
        <v>21</v>
      </c>
      <c r="E13" s="204" t="s">
        <v>28</v>
      </c>
      <c r="F13" s="204" t="s">
        <v>0</v>
      </c>
      <c r="G13" s="204">
        <v>100</v>
      </c>
      <c r="H13" s="205">
        <f t="shared" si="0"/>
        <v>681.5</v>
      </c>
      <c r="I13" s="205">
        <f t="shared" si="0"/>
        <v>681.5</v>
      </c>
    </row>
    <row r="14" spans="2:9" s="75" customFormat="1" ht="12.75">
      <c r="B14" s="203" t="s">
        <v>161</v>
      </c>
      <c r="C14" s="203">
        <v>871</v>
      </c>
      <c r="D14" s="204" t="s">
        <v>21</v>
      </c>
      <c r="E14" s="204" t="s">
        <v>28</v>
      </c>
      <c r="F14" s="204" t="s">
        <v>0</v>
      </c>
      <c r="G14" s="204">
        <v>120</v>
      </c>
      <c r="H14" s="205">
        <f>H15+H16</f>
        <v>681.5</v>
      </c>
      <c r="I14" s="205">
        <f>I15+I16</f>
        <v>681.5</v>
      </c>
    </row>
    <row r="15" spans="2:9" s="75" customFormat="1" ht="15">
      <c r="B15" s="206" t="s">
        <v>162</v>
      </c>
      <c r="C15" s="206">
        <v>871</v>
      </c>
      <c r="D15" s="204" t="s">
        <v>21</v>
      </c>
      <c r="E15" s="204" t="s">
        <v>28</v>
      </c>
      <c r="F15" s="204" t="s">
        <v>0</v>
      </c>
      <c r="G15" s="204">
        <v>121</v>
      </c>
      <c r="H15" s="205">
        <v>681.5</v>
      </c>
      <c r="I15" s="205">
        <v>681.5</v>
      </c>
    </row>
    <row r="16" spans="2:9" s="75" customFormat="1" ht="30">
      <c r="B16" s="206" t="s">
        <v>163</v>
      </c>
      <c r="C16" s="206">
        <v>871</v>
      </c>
      <c r="D16" s="204" t="s">
        <v>21</v>
      </c>
      <c r="E16" s="204" t="s">
        <v>28</v>
      </c>
      <c r="F16" s="204" t="s">
        <v>0</v>
      </c>
      <c r="G16" s="204">
        <v>122</v>
      </c>
      <c r="H16" s="205"/>
      <c r="I16" s="205"/>
    </row>
    <row r="17" spans="2:9" s="75" customFormat="1" ht="38.25">
      <c r="B17" s="201" t="s">
        <v>29</v>
      </c>
      <c r="C17" s="201">
        <v>871</v>
      </c>
      <c r="D17" s="199" t="s">
        <v>21</v>
      </c>
      <c r="E17" s="199" t="s">
        <v>30</v>
      </c>
      <c r="F17" s="199" t="s">
        <v>19</v>
      </c>
      <c r="G17" s="199" t="s">
        <v>17</v>
      </c>
      <c r="H17" s="208">
        <f>H18+H27</f>
        <v>3039</v>
      </c>
      <c r="I17" s="208">
        <f>I18+I27</f>
        <v>3059.5</v>
      </c>
    </row>
    <row r="18" spans="2:9" s="75" customFormat="1" ht="38.25">
      <c r="B18" s="201" t="s">
        <v>23</v>
      </c>
      <c r="C18" s="201">
        <v>871</v>
      </c>
      <c r="D18" s="199" t="s">
        <v>21</v>
      </c>
      <c r="E18" s="199" t="s">
        <v>30</v>
      </c>
      <c r="F18" s="199" t="s">
        <v>24</v>
      </c>
      <c r="G18" s="199" t="s">
        <v>17</v>
      </c>
      <c r="H18" s="208">
        <f>H19</f>
        <v>3018.2</v>
      </c>
      <c r="I18" s="208">
        <f>I19</f>
        <v>3038.7</v>
      </c>
    </row>
    <row r="19" spans="2:9" s="75" customFormat="1" ht="12.75">
      <c r="B19" s="203" t="s">
        <v>25</v>
      </c>
      <c r="C19" s="203">
        <v>871</v>
      </c>
      <c r="D19" s="204" t="s">
        <v>21</v>
      </c>
      <c r="E19" s="204" t="s">
        <v>30</v>
      </c>
      <c r="F19" s="204" t="s">
        <v>26</v>
      </c>
      <c r="G19" s="204" t="s">
        <v>17</v>
      </c>
      <c r="H19" s="209">
        <f>H20+H22+H23+H24+H25+H26</f>
        <v>3018.2</v>
      </c>
      <c r="I19" s="209">
        <f>I20+I22+I23+I24+I25+I26</f>
        <v>3038.7</v>
      </c>
    </row>
    <row r="20" spans="2:9" s="75" customFormat="1" ht="15">
      <c r="B20" s="206" t="s">
        <v>162</v>
      </c>
      <c r="C20" s="206">
        <v>871</v>
      </c>
      <c r="D20" s="204" t="s">
        <v>21</v>
      </c>
      <c r="E20" s="204" t="s">
        <v>30</v>
      </c>
      <c r="F20" s="204" t="s">
        <v>26</v>
      </c>
      <c r="G20" s="204">
        <v>121</v>
      </c>
      <c r="H20" s="209">
        <v>2682.7</v>
      </c>
      <c r="I20" s="209">
        <v>2682.7</v>
      </c>
    </row>
    <row r="21" spans="2:9" s="75" customFormat="1" ht="30">
      <c r="B21" s="206" t="s">
        <v>163</v>
      </c>
      <c r="C21" s="206">
        <v>871</v>
      </c>
      <c r="D21" s="204" t="s">
        <v>21</v>
      </c>
      <c r="E21" s="204" t="s">
        <v>30</v>
      </c>
      <c r="F21" s="204" t="s">
        <v>26</v>
      </c>
      <c r="G21" s="204">
        <v>122</v>
      </c>
      <c r="H21" s="209"/>
      <c r="I21" s="209"/>
    </row>
    <row r="22" spans="2:9" s="75" customFormat="1" ht="31.5">
      <c r="B22" s="210" t="s">
        <v>164</v>
      </c>
      <c r="C22" s="210">
        <v>871</v>
      </c>
      <c r="D22" s="204" t="s">
        <v>21</v>
      </c>
      <c r="E22" s="204" t="s">
        <v>30</v>
      </c>
      <c r="F22" s="204" t="s">
        <v>26</v>
      </c>
      <c r="G22" s="204">
        <v>242</v>
      </c>
      <c r="H22" s="209"/>
      <c r="I22" s="209"/>
    </row>
    <row r="23" spans="2:9" s="75" customFormat="1" ht="47.25">
      <c r="B23" s="210" t="s">
        <v>165</v>
      </c>
      <c r="C23" s="210">
        <v>871</v>
      </c>
      <c r="D23" s="204" t="s">
        <v>21</v>
      </c>
      <c r="E23" s="204" t="s">
        <v>30</v>
      </c>
      <c r="F23" s="204" t="s">
        <v>26</v>
      </c>
      <c r="G23" s="204">
        <v>243</v>
      </c>
      <c r="H23" s="209"/>
      <c r="I23" s="209"/>
    </row>
    <row r="24" spans="2:9" s="75" customFormat="1" ht="31.5">
      <c r="B24" s="210" t="s">
        <v>166</v>
      </c>
      <c r="C24" s="210">
        <v>871</v>
      </c>
      <c r="D24" s="204" t="s">
        <v>21</v>
      </c>
      <c r="E24" s="204" t="s">
        <v>30</v>
      </c>
      <c r="F24" s="204" t="s">
        <v>26</v>
      </c>
      <c r="G24" s="204">
        <v>244</v>
      </c>
      <c r="H24" s="209">
        <v>309.5</v>
      </c>
      <c r="I24" s="209">
        <v>330</v>
      </c>
    </row>
    <row r="25" spans="2:9" s="75" customFormat="1" ht="31.5">
      <c r="B25" s="210" t="s">
        <v>167</v>
      </c>
      <c r="C25" s="210">
        <v>871</v>
      </c>
      <c r="D25" s="204" t="s">
        <v>21</v>
      </c>
      <c r="E25" s="204" t="s">
        <v>30</v>
      </c>
      <c r="F25" s="204" t="s">
        <v>26</v>
      </c>
      <c r="G25" s="204">
        <v>851</v>
      </c>
      <c r="H25" s="209">
        <v>20</v>
      </c>
      <c r="I25" s="209">
        <v>20</v>
      </c>
    </row>
    <row r="26" spans="2:9" s="75" customFormat="1" ht="15.75">
      <c r="B26" s="210" t="s">
        <v>168</v>
      </c>
      <c r="C26" s="210">
        <v>871</v>
      </c>
      <c r="D26" s="204" t="s">
        <v>21</v>
      </c>
      <c r="E26" s="204" t="s">
        <v>30</v>
      </c>
      <c r="F26" s="204" t="s">
        <v>26</v>
      </c>
      <c r="G26" s="204">
        <v>852</v>
      </c>
      <c r="H26" s="209">
        <v>6</v>
      </c>
      <c r="I26" s="209">
        <v>6</v>
      </c>
    </row>
    <row r="27" spans="2:9" s="75" customFormat="1" ht="12.75">
      <c r="B27" s="201" t="s">
        <v>126</v>
      </c>
      <c r="C27" s="201">
        <v>871</v>
      </c>
      <c r="D27" s="199" t="s">
        <v>21</v>
      </c>
      <c r="E27" s="199" t="s">
        <v>30</v>
      </c>
      <c r="F27" s="199" t="s">
        <v>125</v>
      </c>
      <c r="G27" s="199"/>
      <c r="H27" s="208">
        <f>H28+H32</f>
        <v>20.8</v>
      </c>
      <c r="I27" s="208">
        <f>I28+I32</f>
        <v>20.8</v>
      </c>
    </row>
    <row r="28" spans="2:9" s="75" customFormat="1" ht="36">
      <c r="B28" s="211" t="s">
        <v>128</v>
      </c>
      <c r="C28" s="211">
        <v>871</v>
      </c>
      <c r="D28" s="204" t="s">
        <v>21</v>
      </c>
      <c r="E28" s="204" t="s">
        <v>30</v>
      </c>
      <c r="F28" s="204" t="s">
        <v>97</v>
      </c>
      <c r="G28" s="204"/>
      <c r="H28" s="209">
        <f>H29</f>
        <v>20.8</v>
      </c>
      <c r="I28" s="209">
        <f>I29</f>
        <v>20.8</v>
      </c>
    </row>
    <row r="29" spans="2:9" s="75" customFormat="1" ht="36">
      <c r="B29" s="211" t="s">
        <v>275</v>
      </c>
      <c r="C29" s="211">
        <v>871</v>
      </c>
      <c r="D29" s="204" t="s">
        <v>21</v>
      </c>
      <c r="E29" s="204" t="s">
        <v>30</v>
      </c>
      <c r="F29" s="212" t="s">
        <v>97</v>
      </c>
      <c r="G29" s="213" t="s">
        <v>274</v>
      </c>
      <c r="H29" s="209">
        <f>H30</f>
        <v>20.8</v>
      </c>
      <c r="I29" s="209">
        <f>I30</f>
        <v>20.8</v>
      </c>
    </row>
    <row r="30" spans="2:9" s="75" customFormat="1" ht="24">
      <c r="B30" s="214" t="s">
        <v>96</v>
      </c>
      <c r="C30" s="214">
        <v>871</v>
      </c>
      <c r="D30" s="204" t="s">
        <v>21</v>
      </c>
      <c r="E30" s="204" t="s">
        <v>30</v>
      </c>
      <c r="F30" s="215" t="s">
        <v>98</v>
      </c>
      <c r="G30" s="216" t="s">
        <v>274</v>
      </c>
      <c r="H30" s="209">
        <v>20.8</v>
      </c>
      <c r="I30" s="209">
        <v>20.8</v>
      </c>
    </row>
    <row r="31" spans="2:9" s="75" customFormat="1" ht="60">
      <c r="B31" s="217" t="s">
        <v>311</v>
      </c>
      <c r="C31" s="217">
        <v>871</v>
      </c>
      <c r="D31" s="204" t="s">
        <v>21</v>
      </c>
      <c r="E31" s="204" t="s">
        <v>30</v>
      </c>
      <c r="F31" s="215" t="s">
        <v>117</v>
      </c>
      <c r="G31" s="216"/>
      <c r="H31" s="209">
        <f>H32</f>
        <v>0</v>
      </c>
      <c r="I31" s="209">
        <f>I32</f>
        <v>0</v>
      </c>
    </row>
    <row r="32" spans="2:9" s="75" customFormat="1" ht="12.75">
      <c r="B32" s="214" t="s">
        <v>312</v>
      </c>
      <c r="C32" s="214">
        <v>871</v>
      </c>
      <c r="D32" s="204" t="s">
        <v>21</v>
      </c>
      <c r="E32" s="204" t="s">
        <v>30</v>
      </c>
      <c r="F32" s="215" t="s">
        <v>313</v>
      </c>
      <c r="G32" s="216" t="s">
        <v>170</v>
      </c>
      <c r="H32" s="209"/>
      <c r="I32" s="209"/>
    </row>
    <row r="33" spans="2:9" s="75" customFormat="1" ht="38.25">
      <c r="B33" s="201" t="s">
        <v>118</v>
      </c>
      <c r="C33" s="201">
        <v>871</v>
      </c>
      <c r="D33" s="199" t="s">
        <v>21</v>
      </c>
      <c r="E33" s="199" t="s">
        <v>119</v>
      </c>
      <c r="F33" s="215"/>
      <c r="G33" s="216"/>
      <c r="H33" s="208">
        <f aca="true" t="shared" si="1" ref="H33:I35">H34</f>
        <v>0</v>
      </c>
      <c r="I33" s="208">
        <f t="shared" si="1"/>
        <v>0</v>
      </c>
    </row>
    <row r="34" spans="2:9" s="75" customFormat="1" ht="12.75">
      <c r="B34" s="203" t="s">
        <v>126</v>
      </c>
      <c r="C34" s="203">
        <v>871</v>
      </c>
      <c r="D34" s="204" t="s">
        <v>21</v>
      </c>
      <c r="E34" s="204" t="s">
        <v>119</v>
      </c>
      <c r="F34" s="204" t="s">
        <v>125</v>
      </c>
      <c r="G34" s="216"/>
      <c r="H34" s="208">
        <f t="shared" si="1"/>
        <v>0</v>
      </c>
      <c r="I34" s="208">
        <f t="shared" si="1"/>
        <v>0</v>
      </c>
    </row>
    <row r="35" spans="2:9" s="75" customFormat="1" ht="48">
      <c r="B35" s="211" t="s">
        <v>127</v>
      </c>
      <c r="C35" s="211">
        <v>871</v>
      </c>
      <c r="D35" s="204" t="s">
        <v>21</v>
      </c>
      <c r="E35" s="204" t="s">
        <v>119</v>
      </c>
      <c r="F35" s="204" t="s">
        <v>117</v>
      </c>
      <c r="G35" s="204"/>
      <c r="H35" s="209">
        <f t="shared" si="1"/>
        <v>0</v>
      </c>
      <c r="I35" s="209">
        <f t="shared" si="1"/>
        <v>0</v>
      </c>
    </row>
    <row r="36" spans="2:9" s="75" customFormat="1" ht="12.75">
      <c r="B36" s="211" t="s">
        <v>169</v>
      </c>
      <c r="C36" s="211">
        <v>871</v>
      </c>
      <c r="D36" s="204" t="s">
        <v>21</v>
      </c>
      <c r="E36" s="204" t="s">
        <v>119</v>
      </c>
      <c r="F36" s="204" t="s">
        <v>117</v>
      </c>
      <c r="G36" s="204">
        <v>540</v>
      </c>
      <c r="H36" s="209">
        <f>H37+H38</f>
        <v>0</v>
      </c>
      <c r="I36" s="209">
        <f>I37+I38</f>
        <v>0</v>
      </c>
    </row>
    <row r="37" spans="2:9" s="75" customFormat="1" ht="12.75">
      <c r="B37" s="218" t="s">
        <v>121</v>
      </c>
      <c r="C37" s="218">
        <v>871</v>
      </c>
      <c r="D37" s="204" t="s">
        <v>21</v>
      </c>
      <c r="E37" s="204" t="s">
        <v>119</v>
      </c>
      <c r="F37" s="215" t="s">
        <v>120</v>
      </c>
      <c r="G37" s="204">
        <v>540</v>
      </c>
      <c r="H37" s="209"/>
      <c r="I37" s="209"/>
    </row>
    <row r="38" spans="2:9" s="75" customFormat="1" ht="12.75">
      <c r="B38" s="218" t="s">
        <v>122</v>
      </c>
      <c r="C38" s="218">
        <v>871</v>
      </c>
      <c r="D38" s="204" t="s">
        <v>21</v>
      </c>
      <c r="E38" s="204" t="s">
        <v>119</v>
      </c>
      <c r="F38" s="215" t="s">
        <v>106</v>
      </c>
      <c r="G38" s="204">
        <v>540</v>
      </c>
      <c r="H38" s="209"/>
      <c r="I38" s="209"/>
    </row>
    <row r="39" spans="2:9" s="75" customFormat="1" ht="12.75">
      <c r="B39" s="201" t="s">
        <v>2</v>
      </c>
      <c r="C39" s="201">
        <v>871</v>
      </c>
      <c r="D39" s="199" t="s">
        <v>21</v>
      </c>
      <c r="E39" s="199">
        <v>11</v>
      </c>
      <c r="F39" s="199"/>
      <c r="G39" s="199" t="s">
        <v>17</v>
      </c>
      <c r="H39" s="200">
        <f aca="true" t="shared" si="2" ref="H39:I41">H40</f>
        <v>5</v>
      </c>
      <c r="I39" s="200">
        <f t="shared" si="2"/>
        <v>5</v>
      </c>
    </row>
    <row r="40" spans="2:9" s="75" customFormat="1" ht="12.75">
      <c r="B40" s="201" t="s">
        <v>2</v>
      </c>
      <c r="C40" s="201">
        <v>871</v>
      </c>
      <c r="D40" s="199" t="s">
        <v>21</v>
      </c>
      <c r="E40" s="199">
        <v>11</v>
      </c>
      <c r="F40" s="199" t="s">
        <v>4</v>
      </c>
      <c r="G40" s="199"/>
      <c r="H40" s="200">
        <f t="shared" si="2"/>
        <v>5</v>
      </c>
      <c r="I40" s="200">
        <f t="shared" si="2"/>
        <v>5</v>
      </c>
    </row>
    <row r="41" spans="2:9" s="75" customFormat="1" ht="12.75">
      <c r="B41" s="203" t="s">
        <v>5</v>
      </c>
      <c r="C41" s="203">
        <v>871</v>
      </c>
      <c r="D41" s="204" t="s">
        <v>21</v>
      </c>
      <c r="E41" s="204">
        <v>11</v>
      </c>
      <c r="F41" s="204" t="s">
        <v>6</v>
      </c>
      <c r="G41" s="204" t="s">
        <v>17</v>
      </c>
      <c r="H41" s="219">
        <f t="shared" si="2"/>
        <v>5</v>
      </c>
      <c r="I41" s="219">
        <f t="shared" si="2"/>
        <v>5</v>
      </c>
    </row>
    <row r="42" spans="2:9" s="75" customFormat="1" ht="12.75">
      <c r="B42" s="203" t="s">
        <v>171</v>
      </c>
      <c r="C42" s="203">
        <v>871</v>
      </c>
      <c r="D42" s="204" t="s">
        <v>21</v>
      </c>
      <c r="E42" s="204">
        <v>11</v>
      </c>
      <c r="F42" s="204" t="s">
        <v>6</v>
      </c>
      <c r="G42" s="204" t="s">
        <v>172</v>
      </c>
      <c r="H42" s="219">
        <v>5</v>
      </c>
      <c r="I42" s="219">
        <v>5</v>
      </c>
    </row>
    <row r="43" spans="2:9" s="75" customFormat="1" ht="12.75">
      <c r="B43" s="201" t="s">
        <v>39</v>
      </c>
      <c r="C43" s="201">
        <v>871</v>
      </c>
      <c r="D43" s="199" t="s">
        <v>21</v>
      </c>
      <c r="E43" s="199">
        <v>13</v>
      </c>
      <c r="F43" s="199"/>
      <c r="G43" s="199"/>
      <c r="H43" s="200">
        <f>H44+H47+H50</f>
        <v>561.2</v>
      </c>
      <c r="I43" s="200">
        <f>I44+I47+I50</f>
        <v>669.2</v>
      </c>
    </row>
    <row r="44" spans="2:9" s="75" customFormat="1" ht="38.25">
      <c r="B44" s="220" t="s">
        <v>100</v>
      </c>
      <c r="C44" s="220">
        <v>871</v>
      </c>
      <c r="D44" s="199" t="s">
        <v>21</v>
      </c>
      <c r="E44" s="199">
        <v>13</v>
      </c>
      <c r="F44" s="199" t="s">
        <v>40</v>
      </c>
      <c r="G44" s="199"/>
      <c r="H44" s="200">
        <f>H45</f>
        <v>19</v>
      </c>
      <c r="I44" s="200">
        <f>I45</f>
        <v>20</v>
      </c>
    </row>
    <row r="45" spans="2:9" s="75" customFormat="1" ht="24">
      <c r="B45" s="211" t="s">
        <v>99</v>
      </c>
      <c r="C45" s="211">
        <v>871</v>
      </c>
      <c r="D45" s="204" t="s">
        <v>21</v>
      </c>
      <c r="E45" s="204">
        <v>13</v>
      </c>
      <c r="F45" s="204" t="s">
        <v>41</v>
      </c>
      <c r="G45" s="204"/>
      <c r="H45" s="219">
        <f>H46</f>
        <v>19</v>
      </c>
      <c r="I45" s="219">
        <f>I46</f>
        <v>20</v>
      </c>
    </row>
    <row r="46" spans="2:9" s="75" customFormat="1" ht="31.5">
      <c r="B46" s="210" t="s">
        <v>166</v>
      </c>
      <c r="C46" s="210">
        <v>871</v>
      </c>
      <c r="D46" s="204" t="s">
        <v>21</v>
      </c>
      <c r="E46" s="204">
        <v>13</v>
      </c>
      <c r="F46" s="204" t="s">
        <v>41</v>
      </c>
      <c r="G46" s="204" t="s">
        <v>173</v>
      </c>
      <c r="H46" s="219">
        <v>19</v>
      </c>
      <c r="I46" s="219">
        <v>20</v>
      </c>
    </row>
    <row r="47" spans="2:9" s="75" customFormat="1" ht="25.5">
      <c r="B47" s="220" t="s">
        <v>174</v>
      </c>
      <c r="C47" s="220">
        <v>871</v>
      </c>
      <c r="D47" s="199" t="s">
        <v>21</v>
      </c>
      <c r="E47" s="199">
        <v>13</v>
      </c>
      <c r="F47" s="199" t="s">
        <v>175</v>
      </c>
      <c r="G47" s="199"/>
      <c r="H47" s="200">
        <f>H48</f>
        <v>287.8</v>
      </c>
      <c r="I47" s="200">
        <f>I48</f>
        <v>381.8</v>
      </c>
    </row>
    <row r="48" spans="2:9" s="75" customFormat="1" ht="12.75">
      <c r="B48" s="203" t="s">
        <v>68</v>
      </c>
      <c r="C48" s="203">
        <v>871</v>
      </c>
      <c r="D48" s="204" t="s">
        <v>21</v>
      </c>
      <c r="E48" s="204">
        <v>13</v>
      </c>
      <c r="F48" s="204" t="s">
        <v>67</v>
      </c>
      <c r="G48" s="204"/>
      <c r="H48" s="219">
        <f>H49</f>
        <v>287.8</v>
      </c>
      <c r="I48" s="219">
        <f>I49</f>
        <v>381.8</v>
      </c>
    </row>
    <row r="49" spans="2:9" s="75" customFormat="1" ht="31.5">
      <c r="B49" s="210" t="s">
        <v>166</v>
      </c>
      <c r="C49" s="210">
        <v>871</v>
      </c>
      <c r="D49" s="204" t="s">
        <v>21</v>
      </c>
      <c r="E49" s="204">
        <v>13</v>
      </c>
      <c r="F49" s="204" t="s">
        <v>67</v>
      </c>
      <c r="G49" s="204" t="s">
        <v>173</v>
      </c>
      <c r="H49" s="219">
        <v>287.8</v>
      </c>
      <c r="I49" s="219">
        <v>381.8</v>
      </c>
    </row>
    <row r="50" spans="2:9" s="75" customFormat="1" ht="63">
      <c r="B50" s="293" t="s">
        <v>343</v>
      </c>
      <c r="C50" s="221">
        <v>871</v>
      </c>
      <c r="D50" s="199" t="s">
        <v>21</v>
      </c>
      <c r="E50" s="199" t="s">
        <v>130</v>
      </c>
      <c r="F50" s="199" t="s">
        <v>207</v>
      </c>
      <c r="G50" s="199"/>
      <c r="H50" s="200">
        <f>H51</f>
        <v>254.4</v>
      </c>
      <c r="I50" s="200">
        <f>I51</f>
        <v>267.4</v>
      </c>
    </row>
    <row r="51" spans="2:9" s="75" customFormat="1" ht="31.5">
      <c r="B51" s="210" t="s">
        <v>164</v>
      </c>
      <c r="C51" s="210">
        <v>871</v>
      </c>
      <c r="D51" s="204" t="s">
        <v>314</v>
      </c>
      <c r="E51" s="204" t="s">
        <v>130</v>
      </c>
      <c r="F51" s="204" t="s">
        <v>207</v>
      </c>
      <c r="G51" s="204" t="s">
        <v>208</v>
      </c>
      <c r="H51" s="219">
        <v>254.4</v>
      </c>
      <c r="I51" s="219">
        <v>267.4</v>
      </c>
    </row>
    <row r="52" spans="2:9" s="75" customFormat="1" ht="14.25">
      <c r="B52" s="198" t="s">
        <v>32</v>
      </c>
      <c r="C52" s="198">
        <v>871</v>
      </c>
      <c r="D52" s="199" t="s">
        <v>28</v>
      </c>
      <c r="E52" s="199" t="s">
        <v>18</v>
      </c>
      <c r="F52" s="199" t="s">
        <v>19</v>
      </c>
      <c r="G52" s="199" t="s">
        <v>17</v>
      </c>
      <c r="H52" s="200">
        <f aca="true" t="shared" si="3" ref="H52:I54">H53</f>
        <v>155.1</v>
      </c>
      <c r="I52" s="200">
        <f t="shared" si="3"/>
        <v>155.5</v>
      </c>
    </row>
    <row r="53" spans="2:9" s="75" customFormat="1" ht="12.75">
      <c r="B53" s="222" t="s">
        <v>7</v>
      </c>
      <c r="C53" s="222">
        <v>871</v>
      </c>
      <c r="D53" s="204" t="s">
        <v>28</v>
      </c>
      <c r="E53" s="204" t="s">
        <v>22</v>
      </c>
      <c r="F53" s="204" t="s">
        <v>19</v>
      </c>
      <c r="G53" s="204" t="s">
        <v>17</v>
      </c>
      <c r="H53" s="219">
        <f t="shared" si="3"/>
        <v>155.1</v>
      </c>
      <c r="I53" s="219">
        <f t="shared" si="3"/>
        <v>155.5</v>
      </c>
    </row>
    <row r="54" spans="2:9" s="75" customFormat="1" ht="12.75">
      <c r="B54" s="222" t="s">
        <v>9</v>
      </c>
      <c r="C54" s="222">
        <v>871</v>
      </c>
      <c r="D54" s="204" t="s">
        <v>28</v>
      </c>
      <c r="E54" s="204" t="s">
        <v>22</v>
      </c>
      <c r="F54" s="204" t="s">
        <v>10</v>
      </c>
      <c r="G54" s="204"/>
      <c r="H54" s="219">
        <f t="shared" si="3"/>
        <v>155.1</v>
      </c>
      <c r="I54" s="219">
        <f t="shared" si="3"/>
        <v>155.5</v>
      </c>
    </row>
    <row r="55" spans="2:9" s="75" customFormat="1" ht="25.5">
      <c r="B55" s="203" t="s">
        <v>3</v>
      </c>
      <c r="C55" s="203">
        <v>871</v>
      </c>
      <c r="D55" s="204" t="s">
        <v>28</v>
      </c>
      <c r="E55" s="204" t="s">
        <v>22</v>
      </c>
      <c r="F55" s="204" t="s">
        <v>8</v>
      </c>
      <c r="G55" s="204" t="s">
        <v>17</v>
      </c>
      <c r="H55" s="219">
        <f>H56+H58+H59+H60+H61+H62</f>
        <v>155.1</v>
      </c>
      <c r="I55" s="219">
        <f>I56+I58+I59+I60+I61+I62</f>
        <v>155.5</v>
      </c>
    </row>
    <row r="56" spans="2:9" s="75" customFormat="1" ht="15">
      <c r="B56" s="206" t="s">
        <v>162</v>
      </c>
      <c r="C56" s="206">
        <v>871</v>
      </c>
      <c r="D56" s="204" t="s">
        <v>28</v>
      </c>
      <c r="E56" s="204" t="s">
        <v>22</v>
      </c>
      <c r="F56" s="204" t="s">
        <v>8</v>
      </c>
      <c r="G56" s="204">
        <v>121</v>
      </c>
      <c r="H56" s="209">
        <v>155.1</v>
      </c>
      <c r="I56" s="209">
        <v>155.5</v>
      </c>
    </row>
    <row r="57" spans="2:9" s="75" customFormat="1" ht="30">
      <c r="B57" s="206" t="s">
        <v>163</v>
      </c>
      <c r="C57" s="206">
        <v>871</v>
      </c>
      <c r="D57" s="204" t="s">
        <v>28</v>
      </c>
      <c r="E57" s="204" t="s">
        <v>22</v>
      </c>
      <c r="F57" s="204" t="s">
        <v>8</v>
      </c>
      <c r="G57" s="204">
        <v>122</v>
      </c>
      <c r="H57" s="209"/>
      <c r="I57" s="209"/>
    </row>
    <row r="58" spans="2:9" s="75" customFormat="1" ht="31.5">
      <c r="B58" s="210" t="s">
        <v>164</v>
      </c>
      <c r="C58" s="210">
        <v>871</v>
      </c>
      <c r="D58" s="204" t="s">
        <v>28</v>
      </c>
      <c r="E58" s="204" t="s">
        <v>22</v>
      </c>
      <c r="F58" s="204" t="s">
        <v>8</v>
      </c>
      <c r="G58" s="204">
        <v>242</v>
      </c>
      <c r="H58" s="209"/>
      <c r="I58" s="209"/>
    </row>
    <row r="59" spans="2:9" s="75" customFormat="1" ht="47.25">
      <c r="B59" s="210" t="s">
        <v>165</v>
      </c>
      <c r="C59" s="210">
        <v>871</v>
      </c>
      <c r="D59" s="204" t="s">
        <v>28</v>
      </c>
      <c r="E59" s="204" t="s">
        <v>22</v>
      </c>
      <c r="F59" s="204" t="s">
        <v>8</v>
      </c>
      <c r="G59" s="204">
        <v>243</v>
      </c>
      <c r="H59" s="209"/>
      <c r="I59" s="209"/>
    </row>
    <row r="60" spans="2:9" s="75" customFormat="1" ht="31.5">
      <c r="B60" s="210" t="s">
        <v>166</v>
      </c>
      <c r="C60" s="210">
        <v>871</v>
      </c>
      <c r="D60" s="204" t="s">
        <v>28</v>
      </c>
      <c r="E60" s="204" t="s">
        <v>22</v>
      </c>
      <c r="F60" s="204" t="s">
        <v>8</v>
      </c>
      <c r="G60" s="204">
        <v>244</v>
      </c>
      <c r="H60" s="209"/>
      <c r="I60" s="209"/>
    </row>
    <row r="61" spans="2:9" s="75" customFormat="1" ht="31.5">
      <c r="B61" s="210" t="s">
        <v>167</v>
      </c>
      <c r="C61" s="210">
        <v>871</v>
      </c>
      <c r="D61" s="204" t="s">
        <v>28</v>
      </c>
      <c r="E61" s="204" t="s">
        <v>22</v>
      </c>
      <c r="F61" s="204" t="s">
        <v>8</v>
      </c>
      <c r="G61" s="204">
        <v>851</v>
      </c>
      <c r="H61" s="209"/>
      <c r="I61" s="209"/>
    </row>
    <row r="62" spans="2:9" s="75" customFormat="1" ht="15.75">
      <c r="B62" s="210" t="s">
        <v>168</v>
      </c>
      <c r="C62" s="210">
        <v>871</v>
      </c>
      <c r="D62" s="204" t="s">
        <v>28</v>
      </c>
      <c r="E62" s="204" t="s">
        <v>22</v>
      </c>
      <c r="F62" s="204" t="s">
        <v>8</v>
      </c>
      <c r="G62" s="204">
        <v>852</v>
      </c>
      <c r="H62" s="209"/>
      <c r="I62" s="209"/>
    </row>
    <row r="63" spans="2:9" s="75" customFormat="1" ht="14.25">
      <c r="B63" s="198" t="s">
        <v>104</v>
      </c>
      <c r="C63" s="198">
        <v>871</v>
      </c>
      <c r="D63" s="199" t="s">
        <v>22</v>
      </c>
      <c r="E63" s="199" t="s">
        <v>18</v>
      </c>
      <c r="F63" s="199" t="s">
        <v>19</v>
      </c>
      <c r="G63" s="223"/>
      <c r="H63" s="224">
        <f>H64+H70</f>
        <v>140</v>
      </c>
      <c r="I63" s="224">
        <f>I64+I70</f>
        <v>93.5</v>
      </c>
    </row>
    <row r="64" spans="2:9" s="75" customFormat="1" ht="25.5">
      <c r="B64" s="220" t="s">
        <v>105</v>
      </c>
      <c r="C64" s="220">
        <v>871</v>
      </c>
      <c r="D64" s="225" t="s">
        <v>22</v>
      </c>
      <c r="E64" s="225" t="s">
        <v>75</v>
      </c>
      <c r="F64" s="199"/>
      <c r="G64" s="199"/>
      <c r="H64" s="224">
        <f>H65+H67</f>
        <v>93.5</v>
      </c>
      <c r="I64" s="224">
        <f>I65+I67</f>
        <v>93.5</v>
      </c>
    </row>
    <row r="65" spans="2:9" s="75" customFormat="1" ht="32.25">
      <c r="B65" s="226" t="s">
        <v>276</v>
      </c>
      <c r="C65" s="226">
        <v>871</v>
      </c>
      <c r="D65" s="225" t="s">
        <v>22</v>
      </c>
      <c r="E65" s="225" t="s">
        <v>75</v>
      </c>
      <c r="F65" s="225" t="s">
        <v>277</v>
      </c>
      <c r="G65" s="199"/>
      <c r="H65" s="224">
        <f>H66</f>
        <v>93.5</v>
      </c>
      <c r="I65" s="224">
        <f>I66</f>
        <v>93.5</v>
      </c>
    </row>
    <row r="66" spans="2:9" s="75" customFormat="1" ht="31.5">
      <c r="B66" s="210" t="s">
        <v>166</v>
      </c>
      <c r="C66" s="210">
        <v>871</v>
      </c>
      <c r="D66" s="227" t="s">
        <v>22</v>
      </c>
      <c r="E66" s="227" t="s">
        <v>75</v>
      </c>
      <c r="F66" s="227" t="s">
        <v>277</v>
      </c>
      <c r="G66" s="204">
        <v>244</v>
      </c>
      <c r="H66" s="228">
        <v>93.5</v>
      </c>
      <c r="I66" s="228">
        <v>93.5</v>
      </c>
    </row>
    <row r="67" spans="2:9" s="75" customFormat="1" ht="12.75">
      <c r="B67" s="201" t="s">
        <v>126</v>
      </c>
      <c r="C67" s="201">
        <v>871</v>
      </c>
      <c r="D67" s="225" t="s">
        <v>22</v>
      </c>
      <c r="E67" s="225" t="s">
        <v>75</v>
      </c>
      <c r="F67" s="199" t="s">
        <v>125</v>
      </c>
      <c r="G67" s="199"/>
      <c r="H67" s="224">
        <f>H68</f>
        <v>0</v>
      </c>
      <c r="I67" s="224">
        <f>I68</f>
        <v>0</v>
      </c>
    </row>
    <row r="68" spans="2:9" s="75" customFormat="1" ht="48">
      <c r="B68" s="211" t="s">
        <v>127</v>
      </c>
      <c r="C68" s="211">
        <v>871</v>
      </c>
      <c r="D68" s="227" t="s">
        <v>22</v>
      </c>
      <c r="E68" s="227" t="s">
        <v>75</v>
      </c>
      <c r="F68" s="204" t="s">
        <v>117</v>
      </c>
      <c r="G68" s="204"/>
      <c r="H68" s="228">
        <f>H69</f>
        <v>0</v>
      </c>
      <c r="I68" s="228">
        <f>I69</f>
        <v>0</v>
      </c>
    </row>
    <row r="69" spans="2:9" s="75" customFormat="1" ht="24">
      <c r="B69" s="214" t="s">
        <v>59</v>
      </c>
      <c r="C69" s="214">
        <v>871</v>
      </c>
      <c r="D69" s="227" t="s">
        <v>22</v>
      </c>
      <c r="E69" s="227" t="s">
        <v>75</v>
      </c>
      <c r="F69" s="215" t="s">
        <v>60</v>
      </c>
      <c r="G69" s="216" t="s">
        <v>170</v>
      </c>
      <c r="H69" s="228"/>
      <c r="I69" s="228"/>
    </row>
    <row r="70" spans="2:9" s="75" customFormat="1" ht="12.75">
      <c r="B70" s="220" t="s">
        <v>176</v>
      </c>
      <c r="C70" s="220">
        <v>871</v>
      </c>
      <c r="D70" s="225" t="s">
        <v>22</v>
      </c>
      <c r="E70" s="225" t="s">
        <v>71</v>
      </c>
      <c r="F70" s="199"/>
      <c r="G70" s="199"/>
      <c r="H70" s="224">
        <f aca="true" t="shared" si="4" ref="H70:I72">H71</f>
        <v>46.5</v>
      </c>
      <c r="I70" s="224">
        <f t="shared" si="4"/>
        <v>0</v>
      </c>
    </row>
    <row r="71" spans="2:9" s="75" customFormat="1" ht="12.75">
      <c r="B71" s="222" t="s">
        <v>177</v>
      </c>
      <c r="C71" s="222">
        <v>871</v>
      </c>
      <c r="D71" s="204" t="s">
        <v>22</v>
      </c>
      <c r="E71" s="204" t="s">
        <v>71</v>
      </c>
      <c r="F71" s="204" t="s">
        <v>154</v>
      </c>
      <c r="G71" s="223"/>
      <c r="H71" s="228">
        <f t="shared" si="4"/>
        <v>46.5</v>
      </c>
      <c r="I71" s="228">
        <f t="shared" si="4"/>
        <v>0</v>
      </c>
    </row>
    <row r="72" spans="2:9" s="75" customFormat="1" ht="38.25">
      <c r="B72" s="229" t="s">
        <v>215</v>
      </c>
      <c r="C72" s="229">
        <v>871</v>
      </c>
      <c r="D72" s="230" t="s">
        <v>22</v>
      </c>
      <c r="E72" s="230" t="s">
        <v>71</v>
      </c>
      <c r="F72" s="230" t="s">
        <v>206</v>
      </c>
      <c r="G72" s="231"/>
      <c r="H72" s="232">
        <f t="shared" si="4"/>
        <v>46.5</v>
      </c>
      <c r="I72" s="232">
        <f t="shared" si="4"/>
        <v>0</v>
      </c>
    </row>
    <row r="73" spans="2:9" s="75" customFormat="1" ht="31.5">
      <c r="B73" s="233" t="s">
        <v>166</v>
      </c>
      <c r="C73" s="233">
        <v>871</v>
      </c>
      <c r="D73" s="230" t="s">
        <v>22</v>
      </c>
      <c r="E73" s="230" t="s">
        <v>71</v>
      </c>
      <c r="F73" s="230" t="s">
        <v>206</v>
      </c>
      <c r="G73" s="231">
        <v>244</v>
      </c>
      <c r="H73" s="232">
        <v>46.5</v>
      </c>
      <c r="I73" s="232">
        <v>0</v>
      </c>
    </row>
    <row r="74" spans="2:9" s="75" customFormat="1" ht="12.75">
      <c r="B74" s="234" t="s">
        <v>123</v>
      </c>
      <c r="C74" s="234">
        <v>871</v>
      </c>
      <c r="D74" s="199" t="s">
        <v>30</v>
      </c>
      <c r="E74" s="199"/>
      <c r="F74" s="199"/>
      <c r="G74" s="235"/>
      <c r="H74" s="224">
        <f>H75+H83</f>
        <v>850</v>
      </c>
      <c r="I74" s="224">
        <f>I75+I83</f>
        <v>1677.5</v>
      </c>
    </row>
    <row r="75" spans="2:9" s="75" customFormat="1" ht="12.75">
      <c r="B75" s="201" t="s">
        <v>124</v>
      </c>
      <c r="C75" s="201">
        <v>871</v>
      </c>
      <c r="D75" s="199" t="s">
        <v>30</v>
      </c>
      <c r="E75" s="199" t="s">
        <v>75</v>
      </c>
      <c r="F75" s="199"/>
      <c r="G75" s="235"/>
      <c r="H75" s="224">
        <f>H79+H81</f>
        <v>850</v>
      </c>
      <c r="I75" s="224">
        <f>I79+I81</f>
        <v>1677.5</v>
      </c>
    </row>
    <row r="76" spans="2:9" s="75" customFormat="1" ht="12.75">
      <c r="B76" s="222" t="s">
        <v>177</v>
      </c>
      <c r="C76" s="222">
        <v>871</v>
      </c>
      <c r="D76" s="204" t="s">
        <v>30</v>
      </c>
      <c r="E76" s="204" t="s">
        <v>75</v>
      </c>
      <c r="F76" s="204" t="s">
        <v>154</v>
      </c>
      <c r="G76" s="223"/>
      <c r="H76" s="228">
        <f>H79</f>
        <v>850</v>
      </c>
      <c r="I76" s="228">
        <f>I79</f>
        <v>950</v>
      </c>
    </row>
    <row r="77" spans="2:9" s="75" customFormat="1" ht="38.25">
      <c r="B77" s="220" t="s">
        <v>326</v>
      </c>
      <c r="C77" s="220">
        <v>871</v>
      </c>
      <c r="D77" s="199" t="s">
        <v>30</v>
      </c>
      <c r="E77" s="199" t="s">
        <v>75</v>
      </c>
      <c r="F77" s="199" t="s">
        <v>325</v>
      </c>
      <c r="G77" s="235"/>
      <c r="H77" s="224">
        <f>H78</f>
        <v>0</v>
      </c>
      <c r="I77" s="224">
        <f>I78</f>
        <v>0</v>
      </c>
    </row>
    <row r="78" spans="2:9" s="75" customFormat="1" ht="31.5">
      <c r="B78" s="233" t="s">
        <v>166</v>
      </c>
      <c r="C78" s="233">
        <v>871</v>
      </c>
      <c r="D78" s="204" t="s">
        <v>30</v>
      </c>
      <c r="E78" s="204" t="s">
        <v>75</v>
      </c>
      <c r="F78" s="204" t="s">
        <v>325</v>
      </c>
      <c r="G78" s="236" t="s">
        <v>173</v>
      </c>
      <c r="H78" s="224">
        <v>0</v>
      </c>
      <c r="I78" s="224">
        <v>0</v>
      </c>
    </row>
    <row r="79" spans="2:9" s="75" customFormat="1" ht="25.5">
      <c r="B79" s="220" t="s">
        <v>316</v>
      </c>
      <c r="C79" s="220">
        <v>871</v>
      </c>
      <c r="D79" s="199" t="s">
        <v>30</v>
      </c>
      <c r="E79" s="199" t="s">
        <v>75</v>
      </c>
      <c r="F79" s="199" t="s">
        <v>315</v>
      </c>
      <c r="G79" s="235"/>
      <c r="H79" s="224">
        <f>H80</f>
        <v>850</v>
      </c>
      <c r="I79" s="224">
        <f>I80</f>
        <v>950</v>
      </c>
    </row>
    <row r="80" spans="2:9" s="75" customFormat="1" ht="31.5">
      <c r="B80" s="210" t="s">
        <v>166</v>
      </c>
      <c r="C80" s="210">
        <v>871</v>
      </c>
      <c r="D80" s="204" t="s">
        <v>30</v>
      </c>
      <c r="E80" s="204" t="s">
        <v>75</v>
      </c>
      <c r="F80" s="204" t="s">
        <v>317</v>
      </c>
      <c r="G80" s="237" t="s">
        <v>173</v>
      </c>
      <c r="H80" s="228">
        <v>850</v>
      </c>
      <c r="I80" s="228">
        <v>950</v>
      </c>
    </row>
    <row r="81" spans="2:9" s="75" customFormat="1" ht="89.25">
      <c r="B81" s="201" t="s">
        <v>218</v>
      </c>
      <c r="C81" s="201">
        <v>871</v>
      </c>
      <c r="D81" s="199" t="s">
        <v>30</v>
      </c>
      <c r="E81" s="199" t="s">
        <v>75</v>
      </c>
      <c r="F81" s="238" t="s">
        <v>219</v>
      </c>
      <c r="G81" s="235"/>
      <c r="H81" s="224">
        <f>H82</f>
        <v>0</v>
      </c>
      <c r="I81" s="224">
        <f>I82</f>
        <v>727.5</v>
      </c>
    </row>
    <row r="82" spans="2:9" s="75" customFormat="1" ht="31.5">
      <c r="B82" s="210" t="s">
        <v>166</v>
      </c>
      <c r="C82" s="210">
        <v>871</v>
      </c>
      <c r="D82" s="204" t="s">
        <v>30</v>
      </c>
      <c r="E82" s="204" t="s">
        <v>75</v>
      </c>
      <c r="F82" s="239" t="s">
        <v>219</v>
      </c>
      <c r="G82" s="204">
        <v>244</v>
      </c>
      <c r="H82" s="228"/>
      <c r="I82" s="228">
        <v>727.5</v>
      </c>
    </row>
    <row r="83" spans="2:9" s="75" customFormat="1" ht="12.75">
      <c r="B83" s="240" t="s">
        <v>291</v>
      </c>
      <c r="C83" s="240">
        <v>871</v>
      </c>
      <c r="D83" s="241" t="s">
        <v>30</v>
      </c>
      <c r="E83" s="241" t="s">
        <v>292</v>
      </c>
      <c r="F83" s="239"/>
      <c r="G83" s="204"/>
      <c r="H83" s="228">
        <f>H84</f>
        <v>0</v>
      </c>
      <c r="I83" s="228">
        <f>I84</f>
        <v>0</v>
      </c>
    </row>
    <row r="84" spans="2:9" s="75" customFormat="1" ht="60">
      <c r="B84" s="211" t="s">
        <v>293</v>
      </c>
      <c r="C84" s="211">
        <v>871</v>
      </c>
      <c r="D84" s="204" t="s">
        <v>30</v>
      </c>
      <c r="E84" s="204" t="s">
        <v>292</v>
      </c>
      <c r="F84" s="239" t="s">
        <v>294</v>
      </c>
      <c r="G84" s="204"/>
      <c r="H84" s="228">
        <f>H85</f>
        <v>0</v>
      </c>
      <c r="I84" s="228">
        <f>I85</f>
        <v>0</v>
      </c>
    </row>
    <row r="85" spans="2:9" s="75" customFormat="1" ht="12.75">
      <c r="B85" s="211" t="s">
        <v>169</v>
      </c>
      <c r="C85" s="211">
        <v>871</v>
      </c>
      <c r="D85" s="204" t="s">
        <v>30</v>
      </c>
      <c r="E85" s="204" t="s">
        <v>292</v>
      </c>
      <c r="F85" s="239" t="s">
        <v>294</v>
      </c>
      <c r="G85" s="204">
        <v>540</v>
      </c>
      <c r="H85" s="228"/>
      <c r="I85" s="228"/>
    </row>
    <row r="86" spans="2:9" s="75" customFormat="1" ht="14.25">
      <c r="B86" s="198" t="s">
        <v>33</v>
      </c>
      <c r="C86" s="198">
        <v>871</v>
      </c>
      <c r="D86" s="199" t="s">
        <v>31</v>
      </c>
      <c r="E86" s="199" t="s">
        <v>18</v>
      </c>
      <c r="F86" s="199" t="s">
        <v>19</v>
      </c>
      <c r="G86" s="199" t="s">
        <v>17</v>
      </c>
      <c r="H86" s="242">
        <f>H87+H95+H105</f>
        <v>7728.599999999999</v>
      </c>
      <c r="I86" s="242">
        <f>I87+I95+I105</f>
        <v>2294</v>
      </c>
    </row>
    <row r="87" spans="2:9" s="75" customFormat="1" ht="12.75">
      <c r="B87" s="234" t="s">
        <v>34</v>
      </c>
      <c r="C87" s="234">
        <v>871</v>
      </c>
      <c r="D87" s="199" t="s">
        <v>31</v>
      </c>
      <c r="E87" s="199" t="s">
        <v>21</v>
      </c>
      <c r="F87" s="199" t="s">
        <v>19</v>
      </c>
      <c r="G87" s="199" t="s">
        <v>17</v>
      </c>
      <c r="H87" s="200">
        <f>H88</f>
        <v>0</v>
      </c>
      <c r="I87" s="200">
        <f>I88</f>
        <v>0</v>
      </c>
    </row>
    <row r="88" spans="2:9" s="75" customFormat="1" ht="12.75">
      <c r="B88" s="222" t="s">
        <v>177</v>
      </c>
      <c r="C88" s="222">
        <v>871</v>
      </c>
      <c r="D88" s="204" t="s">
        <v>31</v>
      </c>
      <c r="E88" s="204" t="s">
        <v>21</v>
      </c>
      <c r="F88" s="204" t="s">
        <v>154</v>
      </c>
      <c r="G88" s="204" t="s">
        <v>17</v>
      </c>
      <c r="H88" s="219">
        <f>H89+H91+H93</f>
        <v>0</v>
      </c>
      <c r="I88" s="219">
        <f>I89+I91+I93</f>
        <v>0</v>
      </c>
    </row>
    <row r="89" spans="2:9" s="75" customFormat="1" ht="51">
      <c r="B89" s="243" t="s">
        <v>178</v>
      </c>
      <c r="C89" s="243">
        <v>871</v>
      </c>
      <c r="D89" s="244" t="s">
        <v>31</v>
      </c>
      <c r="E89" s="244" t="s">
        <v>21</v>
      </c>
      <c r="F89" s="244" t="s">
        <v>210</v>
      </c>
      <c r="G89" s="245"/>
      <c r="H89" s="246">
        <f>H90</f>
        <v>0</v>
      </c>
      <c r="I89" s="246">
        <f>I90</f>
        <v>0</v>
      </c>
    </row>
    <row r="90" spans="2:9" s="75" customFormat="1" ht="42" customHeight="1">
      <c r="B90" s="233" t="s">
        <v>165</v>
      </c>
      <c r="C90" s="233">
        <v>871</v>
      </c>
      <c r="D90" s="230" t="s">
        <v>31</v>
      </c>
      <c r="E90" s="230" t="s">
        <v>21</v>
      </c>
      <c r="F90" s="230" t="s">
        <v>210</v>
      </c>
      <c r="G90" s="231">
        <v>243</v>
      </c>
      <c r="H90" s="232"/>
      <c r="I90" s="232"/>
    </row>
    <row r="91" spans="2:9" s="75" customFormat="1" ht="76.5">
      <c r="B91" s="243" t="s">
        <v>179</v>
      </c>
      <c r="C91" s="243">
        <v>871</v>
      </c>
      <c r="D91" s="244" t="s">
        <v>31</v>
      </c>
      <c r="E91" s="244" t="s">
        <v>21</v>
      </c>
      <c r="F91" s="244" t="s">
        <v>212</v>
      </c>
      <c r="G91" s="245"/>
      <c r="H91" s="246">
        <f>H92</f>
        <v>0</v>
      </c>
      <c r="I91" s="246">
        <f>I92</f>
        <v>0</v>
      </c>
    </row>
    <row r="92" spans="2:9" s="75" customFormat="1" ht="31.5">
      <c r="B92" s="210" t="s">
        <v>166</v>
      </c>
      <c r="C92" s="210">
        <v>871</v>
      </c>
      <c r="D92" s="230" t="s">
        <v>31</v>
      </c>
      <c r="E92" s="230" t="s">
        <v>21</v>
      </c>
      <c r="F92" s="230" t="s">
        <v>212</v>
      </c>
      <c r="G92" s="231">
        <v>244</v>
      </c>
      <c r="H92" s="232"/>
      <c r="I92" s="232"/>
    </row>
    <row r="93" spans="2:9" s="75" customFormat="1" ht="51">
      <c r="B93" s="243" t="s">
        <v>180</v>
      </c>
      <c r="C93" s="243">
        <v>871</v>
      </c>
      <c r="D93" s="244" t="s">
        <v>31</v>
      </c>
      <c r="E93" s="244" t="s">
        <v>21</v>
      </c>
      <c r="F93" s="244" t="s">
        <v>213</v>
      </c>
      <c r="G93" s="245"/>
      <c r="H93" s="246">
        <f>H94</f>
        <v>0</v>
      </c>
      <c r="I93" s="246">
        <f>I94</f>
        <v>0</v>
      </c>
    </row>
    <row r="94" spans="2:9" s="75" customFormat="1" ht="31.5">
      <c r="B94" s="210" t="s">
        <v>166</v>
      </c>
      <c r="C94" s="210">
        <v>871</v>
      </c>
      <c r="D94" s="230" t="s">
        <v>31</v>
      </c>
      <c r="E94" s="230" t="s">
        <v>21</v>
      </c>
      <c r="F94" s="230" t="s">
        <v>213</v>
      </c>
      <c r="G94" s="231" t="s">
        <v>173</v>
      </c>
      <c r="H94" s="232"/>
      <c r="I94" s="232"/>
    </row>
    <row r="95" spans="2:9" s="75" customFormat="1" ht="12.75">
      <c r="B95" s="201" t="s">
        <v>12</v>
      </c>
      <c r="C95" s="201">
        <v>871</v>
      </c>
      <c r="D95" s="199" t="s">
        <v>31</v>
      </c>
      <c r="E95" s="199" t="s">
        <v>28</v>
      </c>
      <c r="F95" s="199"/>
      <c r="G95" s="199"/>
      <c r="H95" s="200">
        <f>H97+H99+H101+H103</f>
        <v>7124.2</v>
      </c>
      <c r="I95" s="200">
        <f>I97+I99+I101+I103</f>
        <v>2174.2</v>
      </c>
    </row>
    <row r="96" spans="2:9" s="75" customFormat="1" ht="12.75">
      <c r="B96" s="203" t="s">
        <v>155</v>
      </c>
      <c r="C96" s="203">
        <v>871</v>
      </c>
      <c r="D96" s="204" t="s">
        <v>31</v>
      </c>
      <c r="E96" s="204" t="s">
        <v>28</v>
      </c>
      <c r="F96" s="204" t="s">
        <v>154</v>
      </c>
      <c r="G96" s="204"/>
      <c r="H96" s="219">
        <f>H97+H99+H101</f>
        <v>4950</v>
      </c>
      <c r="I96" s="219">
        <f>I97+I99+I101</f>
        <v>0</v>
      </c>
    </row>
    <row r="97" spans="2:9" s="75" customFormat="1" ht="38.25">
      <c r="B97" s="201" t="s">
        <v>319</v>
      </c>
      <c r="C97" s="201">
        <v>871</v>
      </c>
      <c r="D97" s="199" t="s">
        <v>31</v>
      </c>
      <c r="E97" s="199" t="s">
        <v>28</v>
      </c>
      <c r="F97" s="199" t="s">
        <v>318</v>
      </c>
      <c r="G97" s="199"/>
      <c r="H97" s="200">
        <f>H98</f>
        <v>450</v>
      </c>
      <c r="I97" s="200">
        <f>I98</f>
        <v>0</v>
      </c>
    </row>
    <row r="98" spans="2:9" s="75" customFormat="1" ht="31.5">
      <c r="B98" s="210" t="s">
        <v>166</v>
      </c>
      <c r="C98" s="210">
        <v>871</v>
      </c>
      <c r="D98" s="204" t="s">
        <v>31</v>
      </c>
      <c r="E98" s="204" t="s">
        <v>28</v>
      </c>
      <c r="F98" s="204" t="s">
        <v>318</v>
      </c>
      <c r="G98" s="204" t="s">
        <v>173</v>
      </c>
      <c r="H98" s="219">
        <v>450</v>
      </c>
      <c r="I98" s="219">
        <v>0</v>
      </c>
    </row>
    <row r="99" spans="2:9" s="75" customFormat="1" ht="38.25">
      <c r="B99" s="201" t="s">
        <v>321</v>
      </c>
      <c r="C99" s="201">
        <v>871</v>
      </c>
      <c r="D99" s="199" t="s">
        <v>31</v>
      </c>
      <c r="E99" s="199" t="s">
        <v>28</v>
      </c>
      <c r="F99" s="199" t="s">
        <v>320</v>
      </c>
      <c r="G99" s="199"/>
      <c r="H99" s="200">
        <f>H100</f>
        <v>4500</v>
      </c>
      <c r="I99" s="200">
        <f>I100</f>
        <v>0</v>
      </c>
    </row>
    <row r="100" spans="2:9" s="75" customFormat="1" ht="31.5">
      <c r="B100" s="210" t="s">
        <v>166</v>
      </c>
      <c r="C100" s="210">
        <v>871</v>
      </c>
      <c r="D100" s="204" t="s">
        <v>31</v>
      </c>
      <c r="E100" s="204" t="s">
        <v>28</v>
      </c>
      <c r="F100" s="204" t="s">
        <v>320</v>
      </c>
      <c r="G100" s="204" t="s">
        <v>173</v>
      </c>
      <c r="H100" s="219">
        <v>4500</v>
      </c>
      <c r="I100" s="219">
        <v>0</v>
      </c>
    </row>
    <row r="101" spans="2:9" s="75" customFormat="1" ht="51">
      <c r="B101" s="243" t="s">
        <v>180</v>
      </c>
      <c r="C101" s="243">
        <v>871</v>
      </c>
      <c r="D101" s="244" t="s">
        <v>31</v>
      </c>
      <c r="E101" s="244" t="s">
        <v>28</v>
      </c>
      <c r="F101" s="244" t="s">
        <v>213</v>
      </c>
      <c r="G101" s="245"/>
      <c r="H101" s="247">
        <f>H102</f>
        <v>0</v>
      </c>
      <c r="I101" s="247">
        <f>I102</f>
        <v>0</v>
      </c>
    </row>
    <row r="102" spans="2:9" s="75" customFormat="1" ht="31.5">
      <c r="B102" s="233" t="s">
        <v>166</v>
      </c>
      <c r="C102" s="233">
        <v>871</v>
      </c>
      <c r="D102" s="230" t="s">
        <v>31</v>
      </c>
      <c r="E102" s="230" t="s">
        <v>28</v>
      </c>
      <c r="F102" s="230" t="s">
        <v>213</v>
      </c>
      <c r="G102" s="231">
        <v>244</v>
      </c>
      <c r="H102" s="248"/>
      <c r="I102" s="248"/>
    </row>
    <row r="103" spans="2:9" s="75" customFormat="1" ht="38.25">
      <c r="B103" s="294" t="s">
        <v>322</v>
      </c>
      <c r="C103" s="249">
        <v>871</v>
      </c>
      <c r="D103" s="199" t="s">
        <v>31</v>
      </c>
      <c r="E103" s="199" t="s">
        <v>28</v>
      </c>
      <c r="F103" s="250" t="s">
        <v>323</v>
      </c>
      <c r="G103" s="199"/>
      <c r="H103" s="200">
        <f>H104</f>
        <v>2174.2</v>
      </c>
      <c r="I103" s="200">
        <f>I104</f>
        <v>2174.2</v>
      </c>
    </row>
    <row r="104" spans="2:9" s="75" customFormat="1" ht="25.5">
      <c r="B104" s="251" t="s">
        <v>165</v>
      </c>
      <c r="C104" s="251">
        <v>871</v>
      </c>
      <c r="D104" s="204" t="s">
        <v>31</v>
      </c>
      <c r="E104" s="204" t="s">
        <v>28</v>
      </c>
      <c r="F104" s="252" t="s">
        <v>324</v>
      </c>
      <c r="G104" s="204">
        <v>244</v>
      </c>
      <c r="H104" s="219">
        <v>2174.2</v>
      </c>
      <c r="I104" s="219">
        <v>2174.2</v>
      </c>
    </row>
    <row r="105" spans="2:9" s="75" customFormat="1" ht="12.75">
      <c r="B105" s="234" t="s">
        <v>13</v>
      </c>
      <c r="C105" s="234">
        <v>871</v>
      </c>
      <c r="D105" s="199" t="s">
        <v>31</v>
      </c>
      <c r="E105" s="199" t="s">
        <v>22</v>
      </c>
      <c r="F105" s="199" t="s">
        <v>19</v>
      </c>
      <c r="G105" s="199" t="s">
        <v>17</v>
      </c>
      <c r="H105" s="200">
        <f>H106</f>
        <v>604.4</v>
      </c>
      <c r="I105" s="200">
        <f>I106+I115</f>
        <v>119.8</v>
      </c>
    </row>
    <row r="106" spans="2:9" s="75" customFormat="1" ht="12.75">
      <c r="B106" s="222" t="s">
        <v>177</v>
      </c>
      <c r="C106" s="222">
        <v>871</v>
      </c>
      <c r="D106" s="204" t="s">
        <v>31</v>
      </c>
      <c r="E106" s="204" t="s">
        <v>22</v>
      </c>
      <c r="F106" s="204" t="s">
        <v>154</v>
      </c>
      <c r="G106" s="204" t="s">
        <v>17</v>
      </c>
      <c r="H106" s="219">
        <f>H107+H109+H111+H113</f>
        <v>604.4</v>
      </c>
      <c r="I106" s="219">
        <f>I107+I109+I111+I113</f>
        <v>0</v>
      </c>
    </row>
    <row r="107" spans="2:9" s="75" customFormat="1" ht="38.25">
      <c r="B107" s="253" t="s">
        <v>222</v>
      </c>
      <c r="C107" s="253">
        <v>871</v>
      </c>
      <c r="D107" s="244" t="s">
        <v>31</v>
      </c>
      <c r="E107" s="244" t="s">
        <v>22</v>
      </c>
      <c r="F107" s="244" t="s">
        <v>223</v>
      </c>
      <c r="G107" s="254"/>
      <c r="H107" s="255">
        <f>H108</f>
        <v>407.4</v>
      </c>
      <c r="I107" s="255">
        <f>I108</f>
        <v>0</v>
      </c>
    </row>
    <row r="108" spans="2:9" s="75" customFormat="1" ht="31.5">
      <c r="B108" s="233" t="s">
        <v>166</v>
      </c>
      <c r="C108" s="233">
        <v>871</v>
      </c>
      <c r="D108" s="230" t="s">
        <v>31</v>
      </c>
      <c r="E108" s="230" t="s">
        <v>22</v>
      </c>
      <c r="F108" s="230" t="s">
        <v>223</v>
      </c>
      <c r="G108" s="231">
        <v>244</v>
      </c>
      <c r="H108" s="256">
        <v>407.4</v>
      </c>
      <c r="I108" s="256">
        <v>0</v>
      </c>
    </row>
    <row r="109" spans="2:9" s="75" customFormat="1" ht="38.25">
      <c r="B109" s="220" t="s">
        <v>326</v>
      </c>
      <c r="C109" s="220">
        <v>871</v>
      </c>
      <c r="D109" s="199" t="s">
        <v>31</v>
      </c>
      <c r="E109" s="199" t="s">
        <v>28</v>
      </c>
      <c r="F109" s="199" t="s">
        <v>325</v>
      </c>
      <c r="G109" s="235"/>
      <c r="H109" s="224">
        <f>H110</f>
        <v>112</v>
      </c>
      <c r="I109" s="224">
        <f>I110</f>
        <v>0</v>
      </c>
    </row>
    <row r="110" spans="2:9" s="75" customFormat="1" ht="31.5">
      <c r="B110" s="233" t="s">
        <v>166</v>
      </c>
      <c r="C110" s="233">
        <v>871</v>
      </c>
      <c r="D110" s="204" t="s">
        <v>31</v>
      </c>
      <c r="E110" s="204" t="s">
        <v>28</v>
      </c>
      <c r="F110" s="204" t="s">
        <v>325</v>
      </c>
      <c r="G110" s="236" t="s">
        <v>173</v>
      </c>
      <c r="H110" s="224">
        <v>112</v>
      </c>
      <c r="I110" s="224"/>
    </row>
    <row r="111" spans="2:9" s="75" customFormat="1" ht="38.25">
      <c r="B111" s="243" t="s">
        <v>221</v>
      </c>
      <c r="C111" s="243">
        <v>871</v>
      </c>
      <c r="D111" s="244" t="s">
        <v>31</v>
      </c>
      <c r="E111" s="244" t="s">
        <v>22</v>
      </c>
      <c r="F111" s="257" t="s">
        <v>220</v>
      </c>
      <c r="G111" s="244" t="s">
        <v>17</v>
      </c>
      <c r="H111" s="247">
        <f>H112</f>
        <v>60</v>
      </c>
      <c r="I111" s="247">
        <f>I112</f>
        <v>0</v>
      </c>
    </row>
    <row r="112" spans="2:9" s="75" customFormat="1" ht="31.5">
      <c r="B112" s="233" t="s">
        <v>166</v>
      </c>
      <c r="C112" s="233">
        <v>871</v>
      </c>
      <c r="D112" s="230" t="s">
        <v>31</v>
      </c>
      <c r="E112" s="230" t="s">
        <v>22</v>
      </c>
      <c r="F112" s="258" t="s">
        <v>220</v>
      </c>
      <c r="G112" s="231">
        <v>244</v>
      </c>
      <c r="H112" s="248">
        <v>60</v>
      </c>
      <c r="I112" s="248">
        <v>0</v>
      </c>
    </row>
    <row r="113" spans="2:9" s="75" customFormat="1" ht="63">
      <c r="B113" s="259" t="s">
        <v>327</v>
      </c>
      <c r="C113" s="259">
        <v>871</v>
      </c>
      <c r="D113" s="244" t="s">
        <v>31</v>
      </c>
      <c r="E113" s="244" t="s">
        <v>22</v>
      </c>
      <c r="F113" s="257" t="s">
        <v>328</v>
      </c>
      <c r="G113" s="245"/>
      <c r="H113" s="247">
        <f>H114</f>
        <v>25</v>
      </c>
      <c r="I113" s="247">
        <f>I114</f>
        <v>0</v>
      </c>
    </row>
    <row r="114" spans="2:9" s="75" customFormat="1" ht="15.75">
      <c r="B114" s="233"/>
      <c r="C114" s="233">
        <v>871</v>
      </c>
      <c r="D114" s="230"/>
      <c r="E114" s="230"/>
      <c r="F114" s="258"/>
      <c r="G114" s="231" t="s">
        <v>173</v>
      </c>
      <c r="H114" s="248">
        <v>25</v>
      </c>
      <c r="I114" s="248">
        <v>0</v>
      </c>
    </row>
    <row r="115" spans="2:9" s="75" customFormat="1" ht="15.75">
      <c r="B115" s="259" t="s">
        <v>337</v>
      </c>
      <c r="C115" s="259">
        <v>871</v>
      </c>
      <c r="D115" s="244" t="s">
        <v>31</v>
      </c>
      <c r="E115" s="244" t="s">
        <v>22</v>
      </c>
      <c r="F115" s="257" t="s">
        <v>336</v>
      </c>
      <c r="G115" s="245"/>
      <c r="H115" s="247"/>
      <c r="I115" s="247">
        <f>I116</f>
        <v>119.8</v>
      </c>
    </row>
    <row r="116" spans="2:9" s="75" customFormat="1" ht="15.75">
      <c r="B116" s="233"/>
      <c r="C116" s="233">
        <v>871</v>
      </c>
      <c r="D116" s="230" t="s">
        <v>31</v>
      </c>
      <c r="E116" s="230" t="s">
        <v>22</v>
      </c>
      <c r="F116" s="258" t="s">
        <v>336</v>
      </c>
      <c r="G116" s="231" t="s">
        <v>173</v>
      </c>
      <c r="H116" s="248"/>
      <c r="I116" s="248">
        <v>119.8</v>
      </c>
    </row>
    <row r="117" spans="2:9" s="75" customFormat="1" ht="14.25">
      <c r="B117" s="198" t="s">
        <v>134</v>
      </c>
      <c r="C117" s="198">
        <v>871</v>
      </c>
      <c r="D117" s="260" t="s">
        <v>36</v>
      </c>
      <c r="E117" s="260"/>
      <c r="F117" s="260"/>
      <c r="G117" s="260"/>
      <c r="H117" s="200">
        <f>H118</f>
        <v>5385.9</v>
      </c>
      <c r="I117" s="200">
        <f>I118</f>
        <v>5559.999999999999</v>
      </c>
    </row>
    <row r="118" spans="2:9" s="75" customFormat="1" ht="12.75">
      <c r="B118" s="201" t="s">
        <v>37</v>
      </c>
      <c r="C118" s="201">
        <v>871</v>
      </c>
      <c r="D118" s="199" t="s">
        <v>36</v>
      </c>
      <c r="E118" s="199" t="s">
        <v>21</v>
      </c>
      <c r="F118" s="199" t="s">
        <v>19</v>
      </c>
      <c r="G118" s="199" t="s">
        <v>17</v>
      </c>
      <c r="H118" s="200">
        <f>H119+H127</f>
        <v>5385.9</v>
      </c>
      <c r="I118" s="200">
        <f>I119+I127</f>
        <v>5559.999999999999</v>
      </c>
    </row>
    <row r="119" spans="2:9" s="75" customFormat="1" ht="25.5">
      <c r="B119" s="201" t="s">
        <v>38</v>
      </c>
      <c r="C119" s="201">
        <v>871</v>
      </c>
      <c r="D119" s="199" t="s">
        <v>36</v>
      </c>
      <c r="E119" s="199" t="s">
        <v>21</v>
      </c>
      <c r="F119" s="199" t="s">
        <v>11</v>
      </c>
      <c r="G119" s="199"/>
      <c r="H119" s="200">
        <f>H120+H125</f>
        <v>4233.3</v>
      </c>
      <c r="I119" s="200">
        <f>I120+I125</f>
        <v>4403.799999999999</v>
      </c>
    </row>
    <row r="120" spans="2:9" s="75" customFormat="1" ht="12.75">
      <c r="B120" s="201" t="s">
        <v>43</v>
      </c>
      <c r="C120" s="201">
        <v>871</v>
      </c>
      <c r="D120" s="199" t="s">
        <v>36</v>
      </c>
      <c r="E120" s="199" t="s">
        <v>21</v>
      </c>
      <c r="F120" s="199" t="s">
        <v>42</v>
      </c>
      <c r="G120" s="199"/>
      <c r="H120" s="200">
        <f>SUM(H121:H124)</f>
        <v>4233.3</v>
      </c>
      <c r="I120" s="200">
        <f>SUM(I121:I124)</f>
        <v>4403.799999999999</v>
      </c>
    </row>
    <row r="121" spans="2:9" s="75" customFormat="1" ht="15.75">
      <c r="B121" s="210" t="s">
        <v>162</v>
      </c>
      <c r="C121" s="210">
        <v>871</v>
      </c>
      <c r="D121" s="204" t="s">
        <v>36</v>
      </c>
      <c r="E121" s="204" t="s">
        <v>21</v>
      </c>
      <c r="F121" s="204" t="s">
        <v>42</v>
      </c>
      <c r="G121" s="204" t="s">
        <v>181</v>
      </c>
      <c r="H121" s="219">
        <v>2938.2</v>
      </c>
      <c r="I121" s="219">
        <v>2938.2</v>
      </c>
    </row>
    <row r="122" spans="2:9" s="75" customFormat="1" ht="31.5">
      <c r="B122" s="210" t="s">
        <v>164</v>
      </c>
      <c r="C122" s="210">
        <v>871</v>
      </c>
      <c r="D122" s="204" t="s">
        <v>36</v>
      </c>
      <c r="E122" s="204" t="s">
        <v>21</v>
      </c>
      <c r="F122" s="204" t="s">
        <v>42</v>
      </c>
      <c r="G122" s="204">
        <v>242</v>
      </c>
      <c r="H122" s="219">
        <v>59.4</v>
      </c>
      <c r="I122" s="219">
        <v>62.5</v>
      </c>
    </row>
    <row r="123" spans="2:9" s="75" customFormat="1" ht="31.5">
      <c r="B123" s="210" t="s">
        <v>166</v>
      </c>
      <c r="C123" s="210">
        <v>871</v>
      </c>
      <c r="D123" s="204" t="s">
        <v>36</v>
      </c>
      <c r="E123" s="204" t="s">
        <v>21</v>
      </c>
      <c r="F123" s="204" t="s">
        <v>42</v>
      </c>
      <c r="G123" s="204">
        <v>244</v>
      </c>
      <c r="H123" s="219">
        <v>1230.7</v>
      </c>
      <c r="I123" s="219">
        <v>1398.1</v>
      </c>
    </row>
    <row r="124" spans="2:9" s="75" customFormat="1" ht="31.5">
      <c r="B124" s="210" t="s">
        <v>167</v>
      </c>
      <c r="C124" s="210">
        <v>871</v>
      </c>
      <c r="D124" s="204" t="s">
        <v>36</v>
      </c>
      <c r="E124" s="204" t="s">
        <v>21</v>
      </c>
      <c r="F124" s="204" t="s">
        <v>42</v>
      </c>
      <c r="G124" s="204">
        <v>851</v>
      </c>
      <c r="H124" s="209">
        <v>5</v>
      </c>
      <c r="I124" s="209">
        <v>5</v>
      </c>
    </row>
    <row r="125" spans="2:9" s="75" customFormat="1" ht="40.5">
      <c r="B125" s="261" t="s">
        <v>44</v>
      </c>
      <c r="C125" s="261">
        <v>871</v>
      </c>
      <c r="D125" s="262" t="s">
        <v>36</v>
      </c>
      <c r="E125" s="262" t="s">
        <v>21</v>
      </c>
      <c r="F125" s="262" t="s">
        <v>295</v>
      </c>
      <c r="G125" s="262"/>
      <c r="H125" s="263">
        <f>H126</f>
        <v>0</v>
      </c>
      <c r="I125" s="263">
        <f>I126</f>
        <v>0</v>
      </c>
    </row>
    <row r="126" spans="2:9" s="75" customFormat="1" ht="15.75">
      <c r="B126" s="233" t="s">
        <v>162</v>
      </c>
      <c r="C126" s="233">
        <v>871</v>
      </c>
      <c r="D126" s="230" t="s">
        <v>36</v>
      </c>
      <c r="E126" s="230" t="s">
        <v>21</v>
      </c>
      <c r="F126" s="264" t="s">
        <v>295</v>
      </c>
      <c r="G126" s="230" t="s">
        <v>181</v>
      </c>
      <c r="H126" s="248"/>
      <c r="I126" s="248"/>
    </row>
    <row r="127" spans="2:9" s="75" customFormat="1" ht="12.75">
      <c r="B127" s="201" t="s">
        <v>63</v>
      </c>
      <c r="C127" s="201">
        <v>871</v>
      </c>
      <c r="D127" s="260" t="s">
        <v>36</v>
      </c>
      <c r="E127" s="260" t="s">
        <v>21</v>
      </c>
      <c r="F127" s="260" t="s">
        <v>64</v>
      </c>
      <c r="G127" s="265"/>
      <c r="H127" s="200">
        <f>H128</f>
        <v>1152.6</v>
      </c>
      <c r="I127" s="200">
        <f>I128</f>
        <v>1156.2</v>
      </c>
    </row>
    <row r="128" spans="2:9" s="75" customFormat="1" ht="12.75">
      <c r="B128" s="201" t="s">
        <v>43</v>
      </c>
      <c r="C128" s="201">
        <v>871</v>
      </c>
      <c r="D128" s="260" t="s">
        <v>36</v>
      </c>
      <c r="E128" s="260" t="s">
        <v>21</v>
      </c>
      <c r="F128" s="260" t="s">
        <v>65</v>
      </c>
      <c r="G128" s="266"/>
      <c r="H128" s="200">
        <f>SUM(H129:H133)+H134+H136+H138</f>
        <v>1152.6</v>
      </c>
      <c r="I128" s="200">
        <f>SUM(I129:I133)+I134+I136+I138</f>
        <v>1156.2</v>
      </c>
    </row>
    <row r="129" spans="2:9" s="75" customFormat="1" ht="15.75">
      <c r="B129" s="210" t="s">
        <v>162</v>
      </c>
      <c r="C129" s="210">
        <v>871</v>
      </c>
      <c r="D129" s="264" t="s">
        <v>36</v>
      </c>
      <c r="E129" s="264" t="s">
        <v>21</v>
      </c>
      <c r="F129" s="216" t="s">
        <v>65</v>
      </c>
      <c r="G129" s="204" t="s">
        <v>181</v>
      </c>
      <c r="H129" s="267">
        <v>821.2</v>
      </c>
      <c r="I129" s="267">
        <v>821.2</v>
      </c>
    </row>
    <row r="130" spans="2:9" s="75" customFormat="1" ht="31.5">
      <c r="B130" s="210" t="s">
        <v>163</v>
      </c>
      <c r="C130" s="210">
        <v>871</v>
      </c>
      <c r="D130" s="264" t="s">
        <v>36</v>
      </c>
      <c r="E130" s="264" t="s">
        <v>21</v>
      </c>
      <c r="F130" s="216" t="s">
        <v>65</v>
      </c>
      <c r="G130" s="204" t="s">
        <v>182</v>
      </c>
      <c r="H130" s="267"/>
      <c r="I130" s="267"/>
    </row>
    <row r="131" spans="2:9" s="75" customFormat="1" ht="47.25">
      <c r="B131" s="210" t="s">
        <v>165</v>
      </c>
      <c r="C131" s="210">
        <v>871</v>
      </c>
      <c r="D131" s="264" t="s">
        <v>36</v>
      </c>
      <c r="E131" s="264" t="s">
        <v>21</v>
      </c>
      <c r="F131" s="216" t="s">
        <v>65</v>
      </c>
      <c r="G131" s="204">
        <v>243</v>
      </c>
      <c r="H131" s="267"/>
      <c r="I131" s="267"/>
    </row>
    <row r="132" spans="2:9" s="75" customFormat="1" ht="31.5">
      <c r="B132" s="210" t="s">
        <v>166</v>
      </c>
      <c r="C132" s="210">
        <v>871</v>
      </c>
      <c r="D132" s="264" t="s">
        <v>36</v>
      </c>
      <c r="E132" s="264" t="s">
        <v>21</v>
      </c>
      <c r="F132" s="216" t="s">
        <v>65</v>
      </c>
      <c r="G132" s="204">
        <v>244</v>
      </c>
      <c r="H132" s="267">
        <v>43.1</v>
      </c>
      <c r="I132" s="267">
        <v>46.7</v>
      </c>
    </row>
    <row r="133" spans="2:9" s="75" customFormat="1" ht="31.5">
      <c r="B133" s="210" t="s">
        <v>167</v>
      </c>
      <c r="C133" s="210">
        <v>871</v>
      </c>
      <c r="D133" s="204" t="s">
        <v>36</v>
      </c>
      <c r="E133" s="204" t="s">
        <v>21</v>
      </c>
      <c r="F133" s="204" t="s">
        <v>65</v>
      </c>
      <c r="G133" s="204">
        <v>851</v>
      </c>
      <c r="H133" s="267">
        <v>3</v>
      </c>
      <c r="I133" s="267">
        <v>3</v>
      </c>
    </row>
    <row r="134" spans="2:9" s="75" customFormat="1" ht="40.5">
      <c r="B134" s="261" t="s">
        <v>44</v>
      </c>
      <c r="C134" s="261">
        <v>871</v>
      </c>
      <c r="D134" s="262" t="s">
        <v>36</v>
      </c>
      <c r="E134" s="262" t="s">
        <v>21</v>
      </c>
      <c r="F134" s="264" t="s">
        <v>295</v>
      </c>
      <c r="G134" s="262"/>
      <c r="H134" s="263">
        <f>H135</f>
        <v>0</v>
      </c>
      <c r="I134" s="263">
        <f>I135</f>
        <v>0</v>
      </c>
    </row>
    <row r="135" spans="2:9" s="75" customFormat="1" ht="15.75">
      <c r="B135" s="233" t="s">
        <v>162</v>
      </c>
      <c r="C135" s="233">
        <v>871</v>
      </c>
      <c r="D135" s="230" t="s">
        <v>36</v>
      </c>
      <c r="E135" s="230" t="s">
        <v>21</v>
      </c>
      <c r="F135" s="264" t="s">
        <v>295</v>
      </c>
      <c r="G135" s="230" t="s">
        <v>181</v>
      </c>
      <c r="H135" s="248"/>
      <c r="I135" s="248"/>
    </row>
    <row r="136" spans="2:9" s="75" customFormat="1" ht="13.5">
      <c r="B136" s="268" t="s">
        <v>69</v>
      </c>
      <c r="C136" s="268">
        <v>871</v>
      </c>
      <c r="D136" s="262" t="s">
        <v>36</v>
      </c>
      <c r="E136" s="262" t="s">
        <v>21</v>
      </c>
      <c r="F136" s="269" t="s">
        <v>296</v>
      </c>
      <c r="G136" s="262"/>
      <c r="H136" s="263">
        <f>H137</f>
        <v>10.3</v>
      </c>
      <c r="I136" s="263">
        <f>I137</f>
        <v>10.3</v>
      </c>
    </row>
    <row r="137" spans="2:9" s="75" customFormat="1" ht="15.75">
      <c r="B137" s="233" t="s">
        <v>162</v>
      </c>
      <c r="C137" s="233">
        <v>871</v>
      </c>
      <c r="D137" s="230" t="s">
        <v>36</v>
      </c>
      <c r="E137" s="230" t="s">
        <v>21</v>
      </c>
      <c r="F137" s="269" t="s">
        <v>296</v>
      </c>
      <c r="G137" s="230" t="s">
        <v>181</v>
      </c>
      <c r="H137" s="248">
        <v>10.3</v>
      </c>
      <c r="I137" s="248">
        <v>10.3</v>
      </c>
    </row>
    <row r="138" spans="2:9" s="75" customFormat="1" ht="51">
      <c r="B138" s="118" t="s">
        <v>290</v>
      </c>
      <c r="C138" s="118">
        <v>871</v>
      </c>
      <c r="D138" s="244" t="s">
        <v>36</v>
      </c>
      <c r="E138" s="244" t="s">
        <v>21</v>
      </c>
      <c r="F138" s="260" t="s">
        <v>297</v>
      </c>
      <c r="G138" s="244"/>
      <c r="H138" s="247">
        <f>H139</f>
        <v>275</v>
      </c>
      <c r="I138" s="247">
        <f>I139</f>
        <v>275</v>
      </c>
    </row>
    <row r="139" spans="2:9" s="75" customFormat="1" ht="47.25">
      <c r="B139" s="233" t="s">
        <v>226</v>
      </c>
      <c r="C139" s="233">
        <v>871</v>
      </c>
      <c r="D139" s="230" t="s">
        <v>36</v>
      </c>
      <c r="E139" s="230" t="s">
        <v>21</v>
      </c>
      <c r="F139" s="216" t="s">
        <v>297</v>
      </c>
      <c r="G139" s="230" t="s">
        <v>225</v>
      </c>
      <c r="H139" s="248">
        <v>275</v>
      </c>
      <c r="I139" s="248">
        <v>275</v>
      </c>
    </row>
    <row r="140" spans="2:9" s="75" customFormat="1" ht="14.25">
      <c r="B140" s="198" t="s">
        <v>70</v>
      </c>
      <c r="C140" s="198">
        <v>871</v>
      </c>
      <c r="D140" s="260" t="s">
        <v>71</v>
      </c>
      <c r="E140" s="260"/>
      <c r="F140" s="260"/>
      <c r="G140" s="260"/>
      <c r="H140" s="200">
        <f aca="true" t="shared" si="5" ref="H140:I142">H141</f>
        <v>0</v>
      </c>
      <c r="I140" s="200">
        <f t="shared" si="5"/>
        <v>0</v>
      </c>
    </row>
    <row r="141" spans="2:9" s="75" customFormat="1" ht="12.75">
      <c r="B141" s="222" t="s">
        <v>72</v>
      </c>
      <c r="C141" s="222">
        <v>871</v>
      </c>
      <c r="D141" s="213" t="s">
        <v>71</v>
      </c>
      <c r="E141" s="213" t="s">
        <v>21</v>
      </c>
      <c r="F141" s="213"/>
      <c r="G141" s="213"/>
      <c r="H141" s="219">
        <f t="shared" si="5"/>
        <v>0</v>
      </c>
      <c r="I141" s="219">
        <f t="shared" si="5"/>
        <v>0</v>
      </c>
    </row>
    <row r="142" spans="2:9" s="75" customFormat="1" ht="25.5">
      <c r="B142" s="222" t="s">
        <v>74</v>
      </c>
      <c r="C142" s="222">
        <v>871</v>
      </c>
      <c r="D142" s="213" t="s">
        <v>71</v>
      </c>
      <c r="E142" s="213" t="s">
        <v>21</v>
      </c>
      <c r="F142" s="213" t="s">
        <v>73</v>
      </c>
      <c r="G142" s="213"/>
      <c r="H142" s="267">
        <f t="shared" si="5"/>
        <v>0</v>
      </c>
      <c r="I142" s="267">
        <f t="shared" si="5"/>
        <v>0</v>
      </c>
    </row>
    <row r="143" spans="2:9" s="75" customFormat="1" ht="26.25" thickBot="1">
      <c r="B143" s="270" t="s">
        <v>209</v>
      </c>
      <c r="C143" s="270">
        <v>871</v>
      </c>
      <c r="D143" s="271" t="s">
        <v>71</v>
      </c>
      <c r="E143" s="271" t="s">
        <v>21</v>
      </c>
      <c r="F143" s="271" t="s">
        <v>73</v>
      </c>
      <c r="G143" s="271" t="s">
        <v>183</v>
      </c>
      <c r="H143" s="272"/>
      <c r="I143" s="272"/>
    </row>
    <row r="144" spans="2:9" s="75" customFormat="1" ht="12.75">
      <c r="B144" s="273" t="s">
        <v>280</v>
      </c>
      <c r="C144" s="273">
        <v>871</v>
      </c>
      <c r="D144" s="274" t="s">
        <v>281</v>
      </c>
      <c r="E144" s="275"/>
      <c r="F144" s="276"/>
      <c r="G144" s="276"/>
      <c r="H144" s="277"/>
      <c r="I144" s="278"/>
    </row>
    <row r="145" spans="2:9" s="75" customFormat="1" ht="12.75">
      <c r="B145" s="279" t="s">
        <v>282</v>
      </c>
      <c r="C145" s="279">
        <v>871</v>
      </c>
      <c r="D145" s="280" t="s">
        <v>281</v>
      </c>
      <c r="E145" s="241" t="s">
        <v>281</v>
      </c>
      <c r="F145" s="281"/>
      <c r="G145" s="281"/>
      <c r="H145" s="205"/>
      <c r="I145" s="282"/>
    </row>
    <row r="146" spans="2:9" s="75" customFormat="1" ht="12.75">
      <c r="B146" s="283" t="s">
        <v>282</v>
      </c>
      <c r="C146" s="283">
        <v>871</v>
      </c>
      <c r="D146" s="284" t="s">
        <v>281</v>
      </c>
      <c r="E146" s="285" t="s">
        <v>281</v>
      </c>
      <c r="F146" s="286" t="s">
        <v>283</v>
      </c>
      <c r="G146" s="286"/>
      <c r="H146" s="287"/>
      <c r="I146" s="282"/>
    </row>
    <row r="147" spans="2:9" s="75" customFormat="1" ht="12.75">
      <c r="B147" s="283" t="s">
        <v>282</v>
      </c>
      <c r="C147" s="283">
        <v>871</v>
      </c>
      <c r="D147" s="284" t="s">
        <v>281</v>
      </c>
      <c r="E147" s="285" t="s">
        <v>281</v>
      </c>
      <c r="F147" s="286" t="s">
        <v>283</v>
      </c>
      <c r="G147" s="286" t="s">
        <v>284</v>
      </c>
      <c r="H147" s="287">
        <v>475.5</v>
      </c>
      <c r="I147" s="282">
        <v>747.1</v>
      </c>
    </row>
    <row r="148" spans="2:9" s="75" customFormat="1" ht="13.5" thickBot="1">
      <c r="B148" s="288" t="s">
        <v>285</v>
      </c>
      <c r="C148" s="288"/>
      <c r="D148" s="289"/>
      <c r="E148" s="289"/>
      <c r="F148" s="289"/>
      <c r="G148" s="289"/>
      <c r="H148" s="290">
        <f>H9+H52+H63+H74+H86+H117+H140+H147</f>
        <v>19021.8</v>
      </c>
      <c r="I148" s="291">
        <f>I9+I52+I63+I74+I86+I117+I140+I147</f>
        <v>14942.800000000001</v>
      </c>
    </row>
    <row r="149" spans="4:9" s="75" customFormat="1" ht="12.75">
      <c r="D149" s="292"/>
      <c r="E149" s="292"/>
      <c r="F149" s="292"/>
      <c r="G149" s="292"/>
      <c r="H149" s="292"/>
      <c r="I149" s="292"/>
    </row>
    <row r="150" spans="4:13" ht="12.75">
      <c r="D150" s="38"/>
      <c r="E150" s="38"/>
      <c r="F150" s="38"/>
      <c r="G150" s="12" t="s">
        <v>21</v>
      </c>
      <c r="H150" s="13">
        <f>H9</f>
        <v>4286.7</v>
      </c>
      <c r="I150" s="13">
        <f>I9</f>
        <v>4415.2</v>
      </c>
      <c r="L150" s="146"/>
      <c r="M150" s="146"/>
    </row>
    <row r="151" spans="4:13" ht="12.75">
      <c r="D151" s="38"/>
      <c r="E151" s="38"/>
      <c r="F151" s="38"/>
      <c r="G151" s="12" t="s">
        <v>28</v>
      </c>
      <c r="H151" s="13">
        <f>H52</f>
        <v>155.1</v>
      </c>
      <c r="I151" s="13">
        <f>I52</f>
        <v>155.5</v>
      </c>
      <c r="L151" s="146"/>
      <c r="M151" s="146"/>
    </row>
    <row r="152" spans="4:13" ht="12.75">
      <c r="D152" s="38"/>
      <c r="E152" s="38"/>
      <c r="F152" s="38"/>
      <c r="G152" s="12" t="s">
        <v>22</v>
      </c>
      <c r="H152" s="13">
        <f>H63</f>
        <v>140</v>
      </c>
      <c r="I152" s="13">
        <f>I63</f>
        <v>93.5</v>
      </c>
      <c r="L152" s="146"/>
      <c r="M152" s="146"/>
    </row>
    <row r="153" spans="4:13" ht="12.75">
      <c r="D153" s="38"/>
      <c r="E153" s="38"/>
      <c r="F153" s="38"/>
      <c r="G153" s="12" t="s">
        <v>30</v>
      </c>
      <c r="H153" s="13">
        <f>H74</f>
        <v>850</v>
      </c>
      <c r="I153" s="13">
        <f>I74</f>
        <v>1677.5</v>
      </c>
      <c r="L153" s="146"/>
      <c r="M153" s="146"/>
    </row>
    <row r="154" spans="4:13" ht="12.75">
      <c r="D154" s="38"/>
      <c r="E154" s="38"/>
      <c r="F154" s="38"/>
      <c r="G154" s="12" t="s">
        <v>31</v>
      </c>
      <c r="H154" s="13">
        <f>H86</f>
        <v>7728.599999999999</v>
      </c>
      <c r="I154" s="13">
        <f>I86</f>
        <v>2294</v>
      </c>
      <c r="L154" s="146"/>
      <c r="M154" s="146"/>
    </row>
    <row r="155" spans="4:13" ht="12.75">
      <c r="D155" s="38"/>
      <c r="E155" s="38"/>
      <c r="F155" s="38"/>
      <c r="G155" s="12" t="s">
        <v>35</v>
      </c>
      <c r="H155" s="13"/>
      <c r="I155" s="13"/>
      <c r="L155" s="146"/>
      <c r="M155" s="146"/>
    </row>
    <row r="156" spans="4:13" ht="12.75">
      <c r="D156" s="38"/>
      <c r="E156" s="38"/>
      <c r="F156" s="38"/>
      <c r="G156" s="12" t="s">
        <v>36</v>
      </c>
      <c r="H156" s="13">
        <f>H117</f>
        <v>5385.9</v>
      </c>
      <c r="I156" s="13">
        <f>I117</f>
        <v>5559.999999999999</v>
      </c>
      <c r="L156" s="146"/>
      <c r="M156" s="146"/>
    </row>
    <row r="157" spans="4:13" ht="12.75">
      <c r="D157" s="38"/>
      <c r="E157" s="38"/>
      <c r="F157" s="38"/>
      <c r="G157" s="12" t="s">
        <v>75</v>
      </c>
      <c r="H157" s="13"/>
      <c r="I157" s="13"/>
      <c r="L157" s="146"/>
      <c r="M157" s="146"/>
    </row>
    <row r="158" spans="4:13" ht="12.75">
      <c r="D158" s="38"/>
      <c r="E158" s="38"/>
      <c r="F158" s="38"/>
      <c r="G158" s="12">
        <v>10</v>
      </c>
      <c r="H158" s="13">
        <f>H140</f>
        <v>0</v>
      </c>
      <c r="I158" s="13">
        <f>I140</f>
        <v>0</v>
      </c>
      <c r="L158" s="146"/>
      <c r="M158" s="146"/>
    </row>
    <row r="159" spans="4:13" ht="12.75">
      <c r="D159" s="38"/>
      <c r="E159" s="38"/>
      <c r="F159" s="38"/>
      <c r="G159" s="12" t="s">
        <v>130</v>
      </c>
      <c r="H159" s="13"/>
      <c r="I159" s="13"/>
      <c r="L159" s="146"/>
      <c r="M159" s="146"/>
    </row>
    <row r="160" spans="4:13" ht="12.75">
      <c r="D160" s="38"/>
      <c r="E160" s="38"/>
      <c r="F160" s="38"/>
      <c r="G160" s="12" t="s">
        <v>329</v>
      </c>
      <c r="H160" s="13">
        <f>H147</f>
        <v>475.5</v>
      </c>
      <c r="I160" s="13">
        <f>I147</f>
        <v>747.1</v>
      </c>
      <c r="L160" s="146"/>
      <c r="M160" s="146"/>
    </row>
    <row r="161" spans="4:9" ht="12.75">
      <c r="D161" s="38"/>
      <c r="E161" s="38"/>
      <c r="F161" s="38"/>
      <c r="G161" s="115" t="s">
        <v>330</v>
      </c>
      <c r="H161" s="13">
        <f>SUM(H150:H160)</f>
        <v>19021.8</v>
      </c>
      <c r="I161" s="13">
        <f>SUM(I150:I160)</f>
        <v>14942.800000000001</v>
      </c>
    </row>
  </sheetData>
  <sheetProtection/>
  <mergeCells count="5">
    <mergeCell ref="F1:I1"/>
    <mergeCell ref="A4:I4"/>
    <mergeCell ref="C3:H3"/>
    <mergeCell ref="A5:I5"/>
    <mergeCell ref="C2:I2"/>
  </mergeCells>
  <printOptions/>
  <pageMargins left="0.69" right="0.26" top="0.33" bottom="0.32" header="0.28" footer="0.17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K26"/>
  <sheetViews>
    <sheetView zoomScale="85" zoomScaleNormal="85" zoomScalePageLayoutView="0" workbookViewId="0" topLeftCell="A1">
      <selection activeCell="J20" sqref="J20"/>
    </sheetView>
  </sheetViews>
  <sheetFormatPr defaultColWidth="9.140625" defaultRowHeight="12.75"/>
  <cols>
    <col min="1" max="1" width="5.57421875" style="29" customWidth="1"/>
    <col min="2" max="2" width="46.00390625" style="137" customWidth="1"/>
    <col min="3" max="3" width="5.421875" style="29" customWidth="1"/>
    <col min="4" max="4" width="4.421875" style="29" customWidth="1"/>
    <col min="5" max="5" width="6.57421875" style="29" customWidth="1"/>
    <col min="6" max="6" width="11.57421875" style="29" customWidth="1"/>
    <col min="7" max="7" width="7.7109375" style="29" customWidth="1"/>
    <col min="8" max="8" width="10.28125" style="29" customWidth="1"/>
    <col min="9" max="9" width="9.140625" style="29" hidden="1" customWidth="1"/>
    <col min="10" max="16384" width="9.140625" style="29" customWidth="1"/>
  </cols>
  <sheetData>
    <row r="1" spans="1:11" ht="12.75">
      <c r="A1" s="131"/>
      <c r="B1" s="132"/>
      <c r="C1" s="18"/>
      <c r="D1" s="18"/>
      <c r="E1" s="18"/>
      <c r="F1" s="18" t="s">
        <v>288</v>
      </c>
      <c r="G1" s="18"/>
      <c r="H1" s="16"/>
      <c r="I1" s="18"/>
      <c r="J1" s="18"/>
      <c r="K1" s="18"/>
    </row>
    <row r="2" spans="2:11" ht="12.75" customHeight="1">
      <c r="B2" s="30"/>
      <c r="C2" s="17"/>
      <c r="D2" s="17"/>
      <c r="E2" s="17"/>
      <c r="F2" s="17"/>
      <c r="G2" s="17"/>
      <c r="H2" s="17"/>
      <c r="I2" s="17"/>
      <c r="J2" s="17"/>
      <c r="K2" s="18"/>
    </row>
    <row r="3" spans="2:11" ht="48.75" customHeight="1">
      <c r="B3" s="132"/>
      <c r="C3" s="440" t="s">
        <v>356</v>
      </c>
      <c r="D3" s="441"/>
      <c r="E3" s="441"/>
      <c r="F3" s="441"/>
      <c r="G3" s="441"/>
      <c r="H3" s="441"/>
      <c r="I3" s="17"/>
      <c r="J3" s="17"/>
      <c r="K3" s="17"/>
    </row>
    <row r="4" spans="2:11" ht="12.75">
      <c r="B4" s="132"/>
      <c r="C4" s="18"/>
      <c r="D4" s="185" t="s">
        <v>345</v>
      </c>
      <c r="E4" s="185"/>
      <c r="F4" s="185"/>
      <c r="G4" s="185"/>
      <c r="H4" s="185"/>
      <c r="I4" s="185"/>
      <c r="J4" s="18"/>
      <c r="K4" s="18"/>
    </row>
    <row r="5" spans="2:11" ht="0.75" customHeight="1">
      <c r="B5" s="132"/>
      <c r="C5" s="18"/>
      <c r="D5" s="18"/>
      <c r="E5" s="18"/>
      <c r="F5" s="18"/>
      <c r="G5" s="18"/>
      <c r="H5" s="18"/>
      <c r="I5" s="18"/>
      <c r="J5" s="18"/>
      <c r="K5" s="18"/>
    </row>
    <row r="6" spans="1:11" ht="69" customHeight="1">
      <c r="A6" s="439" t="s">
        <v>333</v>
      </c>
      <c r="B6" s="439"/>
      <c r="C6" s="439"/>
      <c r="D6" s="439"/>
      <c r="E6" s="439"/>
      <c r="F6" s="439"/>
      <c r="G6" s="439"/>
      <c r="H6" s="439"/>
      <c r="I6" s="32"/>
      <c r="J6" s="32"/>
      <c r="K6" s="18"/>
    </row>
    <row r="7" spans="2:11" ht="1.5" customHeight="1" hidden="1">
      <c r="B7" s="438"/>
      <c r="C7" s="438"/>
      <c r="D7" s="438"/>
      <c r="E7" s="438"/>
      <c r="F7" s="438"/>
      <c r="G7" s="438"/>
      <c r="H7" s="438"/>
      <c r="I7" s="18"/>
      <c r="J7" s="18"/>
      <c r="K7" s="18"/>
    </row>
    <row r="8" spans="2:11" ht="12.75" hidden="1">
      <c r="B8" s="30"/>
      <c r="C8" s="17"/>
      <c r="D8" s="17"/>
      <c r="E8" s="17"/>
      <c r="F8" s="17"/>
      <c r="G8" s="17"/>
      <c r="H8" s="18"/>
      <c r="I8" s="18"/>
      <c r="J8" s="18"/>
      <c r="K8" s="18"/>
    </row>
    <row r="9" spans="1:11" ht="72" customHeight="1">
      <c r="A9" s="133" t="s">
        <v>308</v>
      </c>
      <c r="B9" s="153" t="s">
        <v>156</v>
      </c>
      <c r="C9" s="154" t="s">
        <v>45</v>
      </c>
      <c r="D9" s="154" t="s">
        <v>15</v>
      </c>
      <c r="E9" s="154" t="s">
        <v>47</v>
      </c>
      <c r="F9" s="155" t="s">
        <v>16</v>
      </c>
      <c r="G9" s="155" t="s">
        <v>157</v>
      </c>
      <c r="H9" s="156" t="s">
        <v>306</v>
      </c>
      <c r="I9" s="18"/>
      <c r="J9" s="18"/>
      <c r="K9" s="18"/>
    </row>
    <row r="10" spans="1:8" s="18" customFormat="1" ht="38.25">
      <c r="A10" s="133">
        <v>1</v>
      </c>
      <c r="B10" s="151" t="s">
        <v>316</v>
      </c>
      <c r="C10" s="157">
        <v>871</v>
      </c>
      <c r="D10" s="157" t="s">
        <v>30</v>
      </c>
      <c r="E10" s="157" t="s">
        <v>75</v>
      </c>
      <c r="F10" s="157" t="s">
        <v>315</v>
      </c>
      <c r="G10" s="158" t="s">
        <v>173</v>
      </c>
      <c r="H10" s="159">
        <v>750</v>
      </c>
    </row>
    <row r="11" spans="1:8" s="18" customFormat="1" ht="38.25">
      <c r="A11" s="149">
        <v>2</v>
      </c>
      <c r="B11" s="160" t="s">
        <v>321</v>
      </c>
      <c r="C11" s="157">
        <v>871</v>
      </c>
      <c r="D11" s="157" t="s">
        <v>31</v>
      </c>
      <c r="E11" s="157" t="s">
        <v>28</v>
      </c>
      <c r="F11" s="157" t="s">
        <v>320</v>
      </c>
      <c r="G11" s="157" t="s">
        <v>173</v>
      </c>
      <c r="H11" s="161">
        <v>2000</v>
      </c>
    </row>
    <row r="12" spans="1:8" s="18" customFormat="1" ht="51">
      <c r="A12" s="133">
        <v>3</v>
      </c>
      <c r="B12" s="162" t="s">
        <v>343</v>
      </c>
      <c r="C12" s="157">
        <v>871</v>
      </c>
      <c r="D12" s="157" t="s">
        <v>21</v>
      </c>
      <c r="E12" s="157" t="s">
        <v>130</v>
      </c>
      <c r="F12" s="157" t="s">
        <v>207</v>
      </c>
      <c r="G12" s="157" t="s">
        <v>208</v>
      </c>
      <c r="H12" s="161">
        <v>271.6</v>
      </c>
    </row>
    <row r="13" spans="1:8" s="18" customFormat="1" ht="51">
      <c r="A13" s="133">
        <v>4</v>
      </c>
      <c r="B13" s="163" t="s">
        <v>178</v>
      </c>
      <c r="C13" s="164">
        <v>871</v>
      </c>
      <c r="D13" s="164" t="s">
        <v>31</v>
      </c>
      <c r="E13" s="164" t="s">
        <v>21</v>
      </c>
      <c r="F13" s="164" t="s">
        <v>210</v>
      </c>
      <c r="G13" s="165" t="s">
        <v>211</v>
      </c>
      <c r="H13" s="166">
        <v>370</v>
      </c>
    </row>
    <row r="14" spans="1:8" s="18" customFormat="1" ht="76.5">
      <c r="A14" s="133">
        <v>5</v>
      </c>
      <c r="B14" s="163" t="s">
        <v>179</v>
      </c>
      <c r="C14" s="164">
        <v>871</v>
      </c>
      <c r="D14" s="164" t="s">
        <v>31</v>
      </c>
      <c r="E14" s="164" t="s">
        <v>21</v>
      </c>
      <c r="F14" s="164" t="s">
        <v>212</v>
      </c>
      <c r="G14" s="165" t="s">
        <v>173</v>
      </c>
      <c r="H14" s="166">
        <v>70</v>
      </c>
    </row>
    <row r="15" spans="1:8" s="18" customFormat="1" ht="69.75" customHeight="1">
      <c r="A15" s="190">
        <v>6</v>
      </c>
      <c r="B15" s="167" t="s">
        <v>180</v>
      </c>
      <c r="C15" s="168" t="s">
        <v>48</v>
      </c>
      <c r="D15" s="168" t="s">
        <v>341</v>
      </c>
      <c r="E15" s="168" t="s">
        <v>341</v>
      </c>
      <c r="F15" s="168" t="s">
        <v>213</v>
      </c>
      <c r="G15" s="169" t="s">
        <v>173</v>
      </c>
      <c r="H15" s="170">
        <f>H16+H17</f>
        <v>200</v>
      </c>
    </row>
    <row r="16" spans="1:8" s="18" customFormat="1" ht="12.75">
      <c r="A16" s="191"/>
      <c r="B16" s="171"/>
      <c r="C16" s="164">
        <v>871</v>
      </c>
      <c r="D16" s="164" t="s">
        <v>31</v>
      </c>
      <c r="E16" s="164" t="s">
        <v>21</v>
      </c>
      <c r="F16" s="164" t="s">
        <v>213</v>
      </c>
      <c r="G16" s="165" t="s">
        <v>173</v>
      </c>
      <c r="H16" s="166">
        <v>100</v>
      </c>
    </row>
    <row r="17" spans="1:8" s="18" customFormat="1" ht="12.75">
      <c r="A17" s="191"/>
      <c r="B17" s="163"/>
      <c r="C17" s="164">
        <v>871</v>
      </c>
      <c r="D17" s="164" t="s">
        <v>31</v>
      </c>
      <c r="E17" s="164" t="s">
        <v>28</v>
      </c>
      <c r="F17" s="164" t="s">
        <v>213</v>
      </c>
      <c r="G17" s="165" t="s">
        <v>173</v>
      </c>
      <c r="H17" s="172">
        <v>100</v>
      </c>
    </row>
    <row r="18" spans="1:8" s="18" customFormat="1" ht="38.25">
      <c r="A18" s="191">
        <v>7</v>
      </c>
      <c r="B18" s="163" t="s">
        <v>215</v>
      </c>
      <c r="C18" s="157" t="s">
        <v>48</v>
      </c>
      <c r="D18" s="173" t="s">
        <v>22</v>
      </c>
      <c r="E18" s="173" t="s">
        <v>71</v>
      </c>
      <c r="F18" s="157" t="s">
        <v>206</v>
      </c>
      <c r="G18" s="157">
        <v>244</v>
      </c>
      <c r="H18" s="161">
        <v>53.5</v>
      </c>
    </row>
    <row r="19" spans="1:8" s="18" customFormat="1" ht="38.25">
      <c r="A19" s="191">
        <v>8</v>
      </c>
      <c r="B19" s="163" t="s">
        <v>221</v>
      </c>
      <c r="C19" s="164">
        <v>871</v>
      </c>
      <c r="D19" s="164" t="s">
        <v>31</v>
      </c>
      <c r="E19" s="164" t="s">
        <v>22</v>
      </c>
      <c r="F19" s="174" t="s">
        <v>220</v>
      </c>
      <c r="G19" s="164" t="s">
        <v>173</v>
      </c>
      <c r="H19" s="172">
        <v>140</v>
      </c>
    </row>
    <row r="20" spans="1:8" s="18" customFormat="1" ht="38.25">
      <c r="A20" s="191">
        <v>9</v>
      </c>
      <c r="B20" s="175" t="s">
        <v>222</v>
      </c>
      <c r="C20" s="164">
        <v>871</v>
      </c>
      <c r="D20" s="164" t="s">
        <v>31</v>
      </c>
      <c r="E20" s="164" t="s">
        <v>22</v>
      </c>
      <c r="F20" s="164" t="s">
        <v>223</v>
      </c>
      <c r="G20" s="165" t="s">
        <v>173</v>
      </c>
      <c r="H20" s="176">
        <v>290.2</v>
      </c>
    </row>
    <row r="21" spans="1:8" s="18" customFormat="1" ht="38.25">
      <c r="A21" s="190">
        <v>10</v>
      </c>
      <c r="B21" s="177" t="s">
        <v>326</v>
      </c>
      <c r="C21" s="168" t="s">
        <v>48</v>
      </c>
      <c r="D21" s="168" t="s">
        <v>341</v>
      </c>
      <c r="E21" s="168" t="s">
        <v>341</v>
      </c>
      <c r="F21" s="178" t="s">
        <v>342</v>
      </c>
      <c r="G21" s="169" t="s">
        <v>173</v>
      </c>
      <c r="H21" s="179">
        <f>H22+H23</f>
        <v>327</v>
      </c>
    </row>
    <row r="22" spans="1:8" s="18" customFormat="1" ht="12.75">
      <c r="A22" s="191"/>
      <c r="B22" s="171"/>
      <c r="C22" s="157">
        <v>871</v>
      </c>
      <c r="D22" s="157" t="s">
        <v>30</v>
      </c>
      <c r="E22" s="157" t="s">
        <v>75</v>
      </c>
      <c r="F22" s="157" t="s">
        <v>325</v>
      </c>
      <c r="G22" s="158" t="s">
        <v>173</v>
      </c>
      <c r="H22" s="159">
        <v>212</v>
      </c>
    </row>
    <row r="23" spans="1:8" s="18" customFormat="1" ht="12.75">
      <c r="A23" s="191"/>
      <c r="B23" s="151"/>
      <c r="C23" s="157">
        <v>871</v>
      </c>
      <c r="D23" s="157" t="s">
        <v>31</v>
      </c>
      <c r="E23" s="157" t="s">
        <v>28</v>
      </c>
      <c r="F23" s="157" t="s">
        <v>325</v>
      </c>
      <c r="G23" s="158" t="s">
        <v>173</v>
      </c>
      <c r="H23" s="159">
        <v>115</v>
      </c>
    </row>
    <row r="24" spans="1:8" s="18" customFormat="1" ht="38.25">
      <c r="A24" s="133">
        <v>11</v>
      </c>
      <c r="B24" s="160" t="s">
        <v>319</v>
      </c>
      <c r="C24" s="157">
        <v>871</v>
      </c>
      <c r="D24" s="157" t="s">
        <v>31</v>
      </c>
      <c r="E24" s="157" t="s">
        <v>28</v>
      </c>
      <c r="F24" s="157" t="s">
        <v>318</v>
      </c>
      <c r="G24" s="157" t="s">
        <v>173</v>
      </c>
      <c r="H24" s="161">
        <v>200</v>
      </c>
    </row>
    <row r="25" spans="1:8" s="18" customFormat="1" ht="47.25" customHeight="1">
      <c r="A25" s="133">
        <v>12</v>
      </c>
      <c r="B25" s="180" t="s">
        <v>327</v>
      </c>
      <c r="C25" s="164">
        <v>871</v>
      </c>
      <c r="D25" s="164" t="s">
        <v>31</v>
      </c>
      <c r="E25" s="164" t="s">
        <v>22</v>
      </c>
      <c r="F25" s="174" t="s">
        <v>328</v>
      </c>
      <c r="G25" s="165" t="s">
        <v>173</v>
      </c>
      <c r="H25" s="172">
        <v>25</v>
      </c>
    </row>
    <row r="26" spans="1:8" s="136" customFormat="1" ht="12.75">
      <c r="A26" s="135"/>
      <c r="B26" s="181" t="s">
        <v>332</v>
      </c>
      <c r="C26" s="182"/>
      <c r="D26" s="182"/>
      <c r="E26" s="182"/>
      <c r="F26" s="182"/>
      <c r="G26" s="182"/>
      <c r="H26" s="183">
        <f>H25+H24+H21+H20+H19+H18+H15+H14+H13+H12+H11+H10</f>
        <v>4697.3</v>
      </c>
    </row>
  </sheetData>
  <sheetProtection/>
  <mergeCells count="4">
    <mergeCell ref="B7:H7"/>
    <mergeCell ref="D4:I4"/>
    <mergeCell ref="A6:H6"/>
    <mergeCell ref="C3:H3"/>
  </mergeCells>
  <printOptions/>
  <pageMargins left="0.75" right="0.17" top="0.5" bottom="0.27" header="0.5" footer="0.26"/>
  <pageSetup horizontalDpi="600" verticalDpi="600" orientation="portrait" paperSize="9" scale="89" r:id="rId1"/>
  <ignoredErrors>
    <ignoredError sqref="D22:G25 F11:F14 G10:G14 D10:E14 C15:G15 C18 D16:G20 C21:G21" numberStoredAsText="1"/>
    <ignoredError sqref="F10" numberStoredAsText="1" twoDigitTextYear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L20"/>
  <sheetViews>
    <sheetView zoomScale="85" zoomScaleNormal="85" zoomScalePageLayoutView="0" workbookViewId="0" topLeftCell="A1">
      <selection activeCell="D4" sqref="D4:I4"/>
    </sheetView>
  </sheetViews>
  <sheetFormatPr defaultColWidth="9.140625" defaultRowHeight="12.75"/>
  <cols>
    <col min="1" max="1" width="5.421875" style="139" customWidth="1"/>
    <col min="2" max="2" width="41.140625" style="139" customWidth="1"/>
    <col min="3" max="3" width="5.421875" style="139" customWidth="1"/>
    <col min="4" max="4" width="4.421875" style="139" customWidth="1"/>
    <col min="5" max="5" width="6.57421875" style="139" customWidth="1"/>
    <col min="6" max="6" width="10.140625" style="139" customWidth="1"/>
    <col min="7" max="7" width="7.7109375" style="139" customWidth="1"/>
    <col min="8" max="8" width="11.57421875" style="145" customWidth="1"/>
    <col min="9" max="9" width="12.421875" style="145" customWidth="1"/>
    <col min="10" max="16384" width="9.140625" style="139" customWidth="1"/>
  </cols>
  <sheetData>
    <row r="1" spans="1:12" ht="12.75">
      <c r="A1" s="138"/>
      <c r="B1" s="138"/>
      <c r="C1" s="138"/>
      <c r="D1" s="138"/>
      <c r="E1" s="138"/>
      <c r="F1" s="442" t="s">
        <v>289</v>
      </c>
      <c r="G1" s="427"/>
      <c r="H1" s="427"/>
      <c r="I1" s="427"/>
      <c r="J1" s="138"/>
      <c r="K1" s="138"/>
      <c r="L1" s="138"/>
    </row>
    <row r="2" spans="1:12" ht="12.75" customHeight="1">
      <c r="A2" s="138"/>
      <c r="B2" s="140"/>
      <c r="C2" s="140"/>
      <c r="D2" s="140"/>
      <c r="E2" s="140"/>
      <c r="F2" s="140"/>
      <c r="G2" s="140"/>
      <c r="H2" s="141"/>
      <c r="I2" s="141"/>
      <c r="J2" s="142"/>
      <c r="K2" s="142"/>
      <c r="L2" s="138"/>
    </row>
    <row r="3" spans="1:12" ht="39" customHeight="1">
      <c r="A3" s="138"/>
      <c r="B3" s="138"/>
      <c r="C3" s="138"/>
      <c r="D3" s="444" t="s">
        <v>356</v>
      </c>
      <c r="E3" s="444"/>
      <c r="F3" s="444"/>
      <c r="G3" s="444"/>
      <c r="H3" s="444"/>
      <c r="I3" s="187"/>
      <c r="J3" s="140"/>
      <c r="K3" s="140"/>
      <c r="L3" s="140"/>
    </row>
    <row r="4" spans="1:12" ht="12.75">
      <c r="A4" s="138"/>
      <c r="B4" s="138"/>
      <c r="C4" s="138"/>
      <c r="D4" s="185" t="s">
        <v>359</v>
      </c>
      <c r="E4" s="185"/>
      <c r="F4" s="185"/>
      <c r="G4" s="185"/>
      <c r="H4" s="185"/>
      <c r="I4" s="185"/>
      <c r="J4" s="138"/>
      <c r="K4" s="138"/>
      <c r="L4" s="138"/>
    </row>
    <row r="5" spans="1:12" ht="12.75">
      <c r="A5" s="138"/>
      <c r="B5" s="138"/>
      <c r="C5" s="138"/>
      <c r="D5" s="138"/>
      <c r="E5" s="138"/>
      <c r="F5" s="138"/>
      <c r="G5" s="138"/>
      <c r="H5" s="33"/>
      <c r="I5" s="33"/>
      <c r="J5" s="138"/>
      <c r="K5" s="138"/>
      <c r="L5" s="138"/>
    </row>
    <row r="6" spans="1:12" ht="71.25" customHeight="1">
      <c r="A6" s="439" t="s">
        <v>307</v>
      </c>
      <c r="B6" s="439"/>
      <c r="C6" s="439"/>
      <c r="D6" s="439"/>
      <c r="E6" s="439"/>
      <c r="F6" s="439"/>
      <c r="G6" s="439"/>
      <c r="H6" s="439"/>
      <c r="I6" s="439"/>
      <c r="J6" s="138"/>
      <c r="K6" s="189"/>
      <c r="L6" s="138"/>
    </row>
    <row r="7" spans="1:12" ht="0.75" customHeight="1" hidden="1">
      <c r="A7" s="443"/>
      <c r="B7" s="443"/>
      <c r="C7" s="443"/>
      <c r="D7" s="443"/>
      <c r="E7" s="443"/>
      <c r="F7" s="443"/>
      <c r="G7" s="443"/>
      <c r="H7" s="443"/>
      <c r="I7" s="443"/>
      <c r="J7" s="138"/>
      <c r="K7" s="138"/>
      <c r="L7" s="138"/>
    </row>
    <row r="8" spans="1:12" ht="0.75" customHeight="1" hidden="1">
      <c r="A8" s="2"/>
      <c r="B8" s="3"/>
      <c r="C8" s="3"/>
      <c r="D8" s="3"/>
      <c r="E8" s="3"/>
      <c r="F8" s="3"/>
      <c r="G8" s="3"/>
      <c r="H8" s="33"/>
      <c r="I8" s="33"/>
      <c r="J8" s="138"/>
      <c r="K8" s="138"/>
      <c r="L8" s="138"/>
    </row>
    <row r="9" spans="1:11" s="29" customFormat="1" ht="72" customHeight="1">
      <c r="A9" s="133" t="s">
        <v>308</v>
      </c>
      <c r="B9" s="134" t="s">
        <v>156</v>
      </c>
      <c r="C9" s="19" t="s">
        <v>45</v>
      </c>
      <c r="D9" s="19" t="s">
        <v>15</v>
      </c>
      <c r="E9" s="19" t="s">
        <v>47</v>
      </c>
      <c r="F9" s="20" t="s">
        <v>16</v>
      </c>
      <c r="G9" s="20" t="s">
        <v>157</v>
      </c>
      <c r="H9" s="15" t="s">
        <v>214</v>
      </c>
      <c r="I9" s="15" t="s">
        <v>334</v>
      </c>
      <c r="J9" s="18"/>
      <c r="K9" s="18"/>
    </row>
    <row r="10" spans="1:9" s="18" customFormat="1" ht="38.25">
      <c r="A10" s="133">
        <v>1</v>
      </c>
      <c r="B10" s="31" t="s">
        <v>316</v>
      </c>
      <c r="C10" s="21">
        <v>871</v>
      </c>
      <c r="D10" s="21" t="s">
        <v>30</v>
      </c>
      <c r="E10" s="21" t="s">
        <v>75</v>
      </c>
      <c r="F10" s="21" t="s">
        <v>315</v>
      </c>
      <c r="G10" s="23" t="s">
        <v>173</v>
      </c>
      <c r="H10" s="24">
        <v>850</v>
      </c>
      <c r="I10" s="133">
        <v>950</v>
      </c>
    </row>
    <row r="11" spans="1:9" s="18" customFormat="1" ht="51">
      <c r="A11" s="149">
        <v>2</v>
      </c>
      <c r="B11" s="4" t="s">
        <v>321</v>
      </c>
      <c r="C11" s="25">
        <v>871</v>
      </c>
      <c r="D11" s="25" t="s">
        <v>31</v>
      </c>
      <c r="E11" s="25" t="s">
        <v>28</v>
      </c>
      <c r="F11" s="25" t="s">
        <v>320</v>
      </c>
      <c r="G11" s="26" t="s">
        <v>173</v>
      </c>
      <c r="H11" s="27">
        <v>4500</v>
      </c>
      <c r="I11" s="133">
        <v>0</v>
      </c>
    </row>
    <row r="12" spans="1:9" s="18" customFormat="1" ht="51">
      <c r="A12" s="133">
        <v>3</v>
      </c>
      <c r="B12" s="14" t="s">
        <v>343</v>
      </c>
      <c r="C12" s="21">
        <v>871</v>
      </c>
      <c r="D12" s="21" t="s">
        <v>21</v>
      </c>
      <c r="E12" s="21" t="s">
        <v>130</v>
      </c>
      <c r="F12" s="21" t="s">
        <v>207</v>
      </c>
      <c r="G12" s="21" t="s">
        <v>208</v>
      </c>
      <c r="H12" s="22">
        <v>254.4</v>
      </c>
      <c r="I12" s="133">
        <v>267.4</v>
      </c>
    </row>
    <row r="13" spans="1:9" s="18" customFormat="1" ht="51">
      <c r="A13" s="133">
        <v>4</v>
      </c>
      <c r="B13" s="4" t="s">
        <v>215</v>
      </c>
      <c r="C13" s="21">
        <v>871</v>
      </c>
      <c r="D13" s="5" t="s">
        <v>22</v>
      </c>
      <c r="E13" s="5" t="s">
        <v>71</v>
      </c>
      <c r="F13" s="21" t="s">
        <v>206</v>
      </c>
      <c r="G13" s="21" t="s">
        <v>173</v>
      </c>
      <c r="H13" s="22">
        <v>46.5</v>
      </c>
      <c r="I13" s="133">
        <v>0</v>
      </c>
    </row>
    <row r="14" spans="1:9" s="18" customFormat="1" ht="114.75">
      <c r="A14" s="133">
        <v>5</v>
      </c>
      <c r="B14" s="31" t="s">
        <v>218</v>
      </c>
      <c r="C14" s="21">
        <v>871</v>
      </c>
      <c r="D14" s="21" t="s">
        <v>30</v>
      </c>
      <c r="E14" s="21" t="s">
        <v>75</v>
      </c>
      <c r="F14" s="21" t="s">
        <v>219</v>
      </c>
      <c r="G14" s="23" t="s">
        <v>173</v>
      </c>
      <c r="H14" s="24">
        <v>0</v>
      </c>
      <c r="I14" s="133">
        <v>727.5</v>
      </c>
    </row>
    <row r="15" spans="1:9" s="18" customFormat="1" ht="51">
      <c r="A15" s="133">
        <v>6</v>
      </c>
      <c r="B15" s="1" t="s">
        <v>221</v>
      </c>
      <c r="C15" s="21">
        <v>871</v>
      </c>
      <c r="D15" s="21" t="s">
        <v>31</v>
      </c>
      <c r="E15" s="21" t="s">
        <v>22</v>
      </c>
      <c r="F15" s="21" t="s">
        <v>220</v>
      </c>
      <c r="G15" s="21" t="s">
        <v>173</v>
      </c>
      <c r="H15" s="22">
        <v>60</v>
      </c>
      <c r="I15" s="133">
        <v>0</v>
      </c>
    </row>
    <row r="16" spans="1:9" s="18" customFormat="1" ht="51">
      <c r="A16" s="133">
        <v>7</v>
      </c>
      <c r="B16" s="4" t="s">
        <v>222</v>
      </c>
      <c r="C16" s="25">
        <v>871</v>
      </c>
      <c r="D16" s="25" t="s">
        <v>31</v>
      </c>
      <c r="E16" s="25" t="s">
        <v>22</v>
      </c>
      <c r="F16" s="25" t="s">
        <v>223</v>
      </c>
      <c r="G16" s="26" t="s">
        <v>173</v>
      </c>
      <c r="H16" s="27">
        <v>407.4</v>
      </c>
      <c r="I16" s="133">
        <v>0</v>
      </c>
    </row>
    <row r="17" spans="1:9" s="18" customFormat="1" ht="38.25">
      <c r="A17" s="133">
        <v>8</v>
      </c>
      <c r="B17" s="1" t="s">
        <v>326</v>
      </c>
      <c r="C17" s="21">
        <v>871</v>
      </c>
      <c r="D17" s="21" t="s">
        <v>31</v>
      </c>
      <c r="E17" s="21" t="s">
        <v>28</v>
      </c>
      <c r="F17" s="21" t="s">
        <v>325</v>
      </c>
      <c r="G17" s="21" t="s">
        <v>173</v>
      </c>
      <c r="H17" s="22">
        <v>112</v>
      </c>
      <c r="I17" s="133">
        <v>0</v>
      </c>
    </row>
    <row r="18" spans="1:9" s="18" customFormat="1" ht="51">
      <c r="A18" s="133">
        <v>9</v>
      </c>
      <c r="B18" s="4" t="s">
        <v>319</v>
      </c>
      <c r="C18" s="25">
        <v>871</v>
      </c>
      <c r="D18" s="25" t="s">
        <v>31</v>
      </c>
      <c r="E18" s="25" t="s">
        <v>28</v>
      </c>
      <c r="F18" s="25" t="s">
        <v>318</v>
      </c>
      <c r="G18" s="26" t="s">
        <v>173</v>
      </c>
      <c r="H18" s="27">
        <v>450</v>
      </c>
      <c r="I18" s="133">
        <v>0</v>
      </c>
    </row>
    <row r="19" spans="1:9" s="18" customFormat="1" ht="51">
      <c r="A19" s="133">
        <v>10</v>
      </c>
      <c r="B19" s="4" t="s">
        <v>327</v>
      </c>
      <c r="C19" s="25">
        <v>871</v>
      </c>
      <c r="D19" s="25" t="s">
        <v>31</v>
      </c>
      <c r="E19" s="25" t="s">
        <v>22</v>
      </c>
      <c r="F19" s="25" t="s">
        <v>328</v>
      </c>
      <c r="G19" s="26" t="s">
        <v>173</v>
      </c>
      <c r="H19" s="28">
        <v>25</v>
      </c>
      <c r="I19" s="133">
        <v>0</v>
      </c>
    </row>
    <row r="20" spans="1:9" ht="12.75">
      <c r="A20" s="143"/>
      <c r="B20" s="1" t="s">
        <v>332</v>
      </c>
      <c r="C20" s="143"/>
      <c r="D20" s="143"/>
      <c r="E20" s="143"/>
      <c r="F20" s="143"/>
      <c r="G20" s="143"/>
      <c r="H20" s="144">
        <f>SUM(H10:H19)</f>
        <v>6705.299999999999</v>
      </c>
      <c r="I20" s="144">
        <f>SUM(I10:I19)</f>
        <v>1944.9</v>
      </c>
    </row>
  </sheetData>
  <sheetProtection/>
  <mergeCells count="5">
    <mergeCell ref="F1:I1"/>
    <mergeCell ref="A6:I6"/>
    <mergeCell ref="A7:I7"/>
    <mergeCell ref="D4:I4"/>
    <mergeCell ref="D3:I3"/>
  </mergeCells>
  <printOptions/>
  <pageMargins left="0.75" right="0.27" top="0.39" bottom="0.23" header="0.19" footer="0.21"/>
  <pageSetup horizontalDpi="600" verticalDpi="600" orientation="portrait" paperSize="9" scale="89" r:id="rId1"/>
  <ignoredErrors>
    <ignoredError sqref="D10:E19 G10:G19 F11:F19" numberStoredAsText="1"/>
    <ignoredError sqref="F10" numberStoredAsText="1" twoDigitTextYear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4"/>
  </sheetPr>
  <dimension ref="A1:G23"/>
  <sheetViews>
    <sheetView workbookViewId="0" topLeftCell="A1">
      <selection activeCell="J45" sqref="J45"/>
    </sheetView>
  </sheetViews>
  <sheetFormatPr defaultColWidth="9.140625" defaultRowHeight="12.75"/>
  <cols>
    <col min="1" max="1" width="23.140625" style="38" customWidth="1"/>
    <col min="2" max="2" width="49.421875" style="38" customWidth="1"/>
    <col min="3" max="3" width="20.57421875" style="38" customWidth="1"/>
    <col min="4" max="7" width="9.140625" style="38" hidden="1" customWidth="1"/>
    <col min="8" max="16384" width="9.140625" style="38" customWidth="1"/>
  </cols>
  <sheetData>
    <row r="1" spans="2:4" ht="12.75">
      <c r="B1" s="445" t="s">
        <v>272</v>
      </c>
      <c r="C1" s="445"/>
      <c r="D1" s="6"/>
    </row>
    <row r="2" spans="2:7" ht="40.5" customHeight="1">
      <c r="B2" s="446" t="s">
        <v>357</v>
      </c>
      <c r="C2" s="446"/>
      <c r="D2" s="52"/>
      <c r="E2" s="52"/>
      <c r="F2" s="52"/>
      <c r="G2" s="52"/>
    </row>
    <row r="3" spans="2:7" ht="12.75">
      <c r="B3" s="185" t="s">
        <v>359</v>
      </c>
      <c r="C3" s="185"/>
      <c r="D3" s="185"/>
      <c r="E3" s="185"/>
      <c r="F3" s="185"/>
      <c r="G3" s="185"/>
    </row>
    <row r="4" spans="1:3" ht="44.25" customHeight="1">
      <c r="A4" s="447" t="s">
        <v>335</v>
      </c>
      <c r="B4" s="447"/>
      <c r="C4" s="447"/>
    </row>
    <row r="5" ht="12.75" hidden="1"/>
    <row r="6" ht="12.75">
      <c r="C6" s="38" t="s">
        <v>46</v>
      </c>
    </row>
    <row r="7" spans="1:3" ht="29.25" customHeight="1">
      <c r="A7" s="116" t="s">
        <v>243</v>
      </c>
      <c r="B7" s="116" t="s">
        <v>244</v>
      </c>
      <c r="C7" s="116" t="s">
        <v>116</v>
      </c>
    </row>
    <row r="8" spans="1:3" ht="47.25" hidden="1">
      <c r="A8" s="34"/>
      <c r="B8" s="73" t="s">
        <v>245</v>
      </c>
      <c r="C8" s="13"/>
    </row>
    <row r="9" spans="1:3" ht="0.75" customHeight="1" hidden="1">
      <c r="A9" s="117" t="s">
        <v>246</v>
      </c>
      <c r="B9" s="118" t="s">
        <v>247</v>
      </c>
      <c r="C9" s="119">
        <f>SUM(C10-C12)</f>
        <v>0</v>
      </c>
    </row>
    <row r="10" spans="1:3" ht="25.5" hidden="1">
      <c r="A10" s="120" t="s">
        <v>248</v>
      </c>
      <c r="B10" s="121" t="s">
        <v>249</v>
      </c>
      <c r="C10" s="122">
        <f>SUM(C11)</f>
        <v>0</v>
      </c>
    </row>
    <row r="11" spans="1:3" ht="25.5" hidden="1">
      <c r="A11" s="120" t="s">
        <v>250</v>
      </c>
      <c r="B11" s="121" t="s">
        <v>234</v>
      </c>
      <c r="C11" s="122"/>
    </row>
    <row r="12" spans="1:3" ht="25.5" hidden="1">
      <c r="A12" s="120" t="s">
        <v>251</v>
      </c>
      <c r="B12" s="121" t="s">
        <v>252</v>
      </c>
      <c r="C12" s="122">
        <f>SUM(C13)</f>
        <v>0</v>
      </c>
    </row>
    <row r="13" spans="1:3" ht="25.5" hidden="1">
      <c r="A13" s="120" t="s">
        <v>253</v>
      </c>
      <c r="B13" s="121" t="s">
        <v>254</v>
      </c>
      <c r="C13" s="122"/>
    </row>
    <row r="14" spans="1:3" ht="25.5">
      <c r="A14" s="117" t="s">
        <v>255</v>
      </c>
      <c r="B14" s="118" t="s">
        <v>256</v>
      </c>
      <c r="C14" s="119">
        <f>C19-C15</f>
        <v>271</v>
      </c>
    </row>
    <row r="15" spans="1:3" ht="12.75">
      <c r="A15" s="123" t="s">
        <v>257</v>
      </c>
      <c r="B15" s="124" t="s">
        <v>258</v>
      </c>
      <c r="C15" s="125">
        <f>C16</f>
        <v>16162</v>
      </c>
    </row>
    <row r="16" spans="1:3" ht="12.75">
      <c r="A16" s="123" t="s">
        <v>259</v>
      </c>
      <c r="B16" s="124" t="s">
        <v>260</v>
      </c>
      <c r="C16" s="125">
        <f>C17</f>
        <v>16162</v>
      </c>
    </row>
    <row r="17" spans="1:3" ht="12.75">
      <c r="A17" s="123" t="s">
        <v>261</v>
      </c>
      <c r="B17" s="124" t="s">
        <v>262</v>
      </c>
      <c r="C17" s="125">
        <f>C18</f>
        <v>16162</v>
      </c>
    </row>
    <row r="18" spans="1:3" ht="25.5">
      <c r="A18" s="123" t="s">
        <v>263</v>
      </c>
      <c r="B18" s="126" t="s">
        <v>238</v>
      </c>
      <c r="C18" s="127">
        <v>16162</v>
      </c>
    </row>
    <row r="19" spans="1:3" ht="12.75">
      <c r="A19" s="123" t="s">
        <v>264</v>
      </c>
      <c r="B19" s="124" t="s">
        <v>265</v>
      </c>
      <c r="C19" s="125">
        <f>C20</f>
        <v>16433</v>
      </c>
    </row>
    <row r="20" spans="1:3" ht="12.75">
      <c r="A20" s="123" t="s">
        <v>266</v>
      </c>
      <c r="B20" s="124" t="s">
        <v>267</v>
      </c>
      <c r="C20" s="125">
        <f>C21</f>
        <v>16433</v>
      </c>
    </row>
    <row r="21" spans="1:3" ht="12.75">
      <c r="A21" s="123" t="s">
        <v>268</v>
      </c>
      <c r="B21" s="124" t="s">
        <v>269</v>
      </c>
      <c r="C21" s="125">
        <f>C22</f>
        <v>16433</v>
      </c>
    </row>
    <row r="22" spans="1:3" ht="25.5">
      <c r="A22" s="123" t="s">
        <v>270</v>
      </c>
      <c r="B22" s="126" t="s">
        <v>240</v>
      </c>
      <c r="C22" s="127">
        <v>16433</v>
      </c>
    </row>
    <row r="23" spans="1:3" ht="0.75" customHeight="1">
      <c r="A23" s="128"/>
      <c r="B23" s="129" t="s">
        <v>271</v>
      </c>
      <c r="C23" s="130"/>
    </row>
  </sheetData>
  <mergeCells count="4">
    <mergeCell ref="B1:C1"/>
    <mergeCell ref="B2:C2"/>
    <mergeCell ref="A4:C4"/>
    <mergeCell ref="B3:G3"/>
  </mergeCells>
  <printOptions/>
  <pageMargins left="0.75" right="0.36" top="1" bottom="1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D20"/>
  <sheetViews>
    <sheetView zoomScalePageLayoutView="0" workbookViewId="0" topLeftCell="A1">
      <selection activeCell="F14" sqref="F14"/>
    </sheetView>
  </sheetViews>
  <sheetFormatPr defaultColWidth="9.140625" defaultRowHeight="12.75"/>
  <cols>
    <col min="1" max="1" width="17.00390625" style="54" customWidth="1"/>
    <col min="2" max="2" width="23.7109375" style="54" customWidth="1"/>
    <col min="3" max="3" width="48.57421875" style="38" customWidth="1"/>
    <col min="4" max="4" width="17.28125" style="54" customWidth="1"/>
    <col min="5" max="16384" width="9.140625" style="38" customWidth="1"/>
  </cols>
  <sheetData>
    <row r="1" spans="2:4" ht="12.75">
      <c r="B1" s="419" t="s">
        <v>51</v>
      </c>
      <c r="C1" s="419"/>
      <c r="D1" s="419"/>
    </row>
    <row r="2" spans="2:4" ht="12.75">
      <c r="B2" s="414" t="s">
        <v>349</v>
      </c>
      <c r="C2" s="414"/>
      <c r="D2" s="414"/>
    </row>
    <row r="3" spans="2:4" ht="12.75">
      <c r="B3" s="414" t="s">
        <v>135</v>
      </c>
      <c r="C3" s="414"/>
      <c r="D3" s="414"/>
    </row>
    <row r="4" spans="2:4" ht="12.75">
      <c r="B4" s="414" t="s">
        <v>298</v>
      </c>
      <c r="C4" s="414"/>
      <c r="D4" s="414"/>
    </row>
    <row r="5" spans="1:4" ht="11.25" customHeight="1">
      <c r="A5" s="414" t="s">
        <v>344</v>
      </c>
      <c r="B5" s="420"/>
      <c r="C5" s="420"/>
      <c r="D5" s="420"/>
    </row>
    <row r="6" spans="2:4" ht="12.75" hidden="1">
      <c r="B6" s="55"/>
      <c r="C6" s="37"/>
      <c r="D6" s="55"/>
    </row>
    <row r="7" spans="2:4" ht="12.75" hidden="1">
      <c r="B7" s="55"/>
      <c r="C7" s="37"/>
      <c r="D7" s="55"/>
    </row>
    <row r="8" spans="2:4" ht="12.75" hidden="1">
      <c r="B8" s="55"/>
      <c r="C8" s="37"/>
      <c r="D8" s="55"/>
    </row>
    <row r="9" spans="2:4" ht="12.75" hidden="1">
      <c r="B9" s="55"/>
      <c r="C9" s="37"/>
      <c r="D9" s="55"/>
    </row>
    <row r="10" spans="2:4" ht="12.75" hidden="1">
      <c r="B10" s="55"/>
      <c r="C10" s="37"/>
      <c r="D10" s="55"/>
    </row>
    <row r="11" spans="2:4" ht="47.25" customHeight="1">
      <c r="B11" s="415" t="s">
        <v>204</v>
      </c>
      <c r="C11" s="415"/>
      <c r="D11" s="415"/>
    </row>
    <row r="12" spans="2:4" ht="2.25" customHeight="1" hidden="1">
      <c r="B12" s="416"/>
      <c r="C12" s="416"/>
      <c r="D12" s="416"/>
    </row>
    <row r="13" spans="1:4" ht="40.5" customHeight="1">
      <c r="A13" s="417" t="s">
        <v>61</v>
      </c>
      <c r="B13" s="418"/>
      <c r="C13" s="401" t="s">
        <v>107</v>
      </c>
      <c r="D13" s="401" t="s">
        <v>205</v>
      </c>
    </row>
    <row r="14" spans="1:4" ht="47.25" customHeight="1">
      <c r="A14" s="56" t="s">
        <v>62</v>
      </c>
      <c r="B14" s="57" t="s">
        <v>50</v>
      </c>
      <c r="C14" s="411"/>
      <c r="D14" s="411"/>
    </row>
    <row r="15" spans="1:4" ht="47.25" customHeight="1">
      <c r="A15" s="58" t="s">
        <v>184</v>
      </c>
      <c r="B15" s="59" t="s">
        <v>228</v>
      </c>
      <c r="C15" s="60" t="s">
        <v>229</v>
      </c>
      <c r="D15" s="61">
        <v>100</v>
      </c>
    </row>
    <row r="16" spans="1:4" ht="47.25" customHeight="1">
      <c r="A16" s="58" t="s">
        <v>184</v>
      </c>
      <c r="B16" s="62" t="s">
        <v>185</v>
      </c>
      <c r="C16" s="63" t="s">
        <v>186</v>
      </c>
      <c r="D16" s="61">
        <v>100</v>
      </c>
    </row>
    <row r="17" spans="1:4" ht="32.25" customHeight="1">
      <c r="A17" s="58" t="s">
        <v>184</v>
      </c>
      <c r="B17" s="59" t="s">
        <v>187</v>
      </c>
      <c r="C17" s="64" t="s">
        <v>188</v>
      </c>
      <c r="D17" s="61">
        <v>100</v>
      </c>
    </row>
    <row r="18" spans="1:4" ht="31.5" customHeight="1">
      <c r="A18" s="58" t="s">
        <v>184</v>
      </c>
      <c r="B18" s="65" t="s">
        <v>148</v>
      </c>
      <c r="C18" s="64" t="s">
        <v>85</v>
      </c>
      <c r="D18" s="61">
        <v>100</v>
      </c>
    </row>
    <row r="19" spans="1:4" ht="31.5" customHeight="1">
      <c r="A19" s="58" t="s">
        <v>184</v>
      </c>
      <c r="B19" s="65" t="s">
        <v>93</v>
      </c>
      <c r="C19" s="64" t="s">
        <v>94</v>
      </c>
      <c r="D19" s="61">
        <v>100</v>
      </c>
    </row>
    <row r="20" ht="12.75">
      <c r="A20" s="66"/>
    </row>
  </sheetData>
  <sheetProtection/>
  <mergeCells count="10">
    <mergeCell ref="A5:D5"/>
    <mergeCell ref="B1:D1"/>
    <mergeCell ref="B2:D2"/>
    <mergeCell ref="B3:D3"/>
    <mergeCell ref="B4:D4"/>
    <mergeCell ref="B11:D11"/>
    <mergeCell ref="B12:D12"/>
    <mergeCell ref="A13:B13"/>
    <mergeCell ref="C13:C14"/>
    <mergeCell ref="D13:D14"/>
  </mergeCells>
  <printOptions/>
  <pageMargins left="0.64" right="0.17" top="0.36" bottom="1" header="0.28" footer="0.5"/>
  <pageSetup fitToHeight="1" fitToWidth="1" horizontalDpi="600" verticalDpi="600" orientation="portrait" paperSize="9" scale="91" r:id="rId1"/>
  <ignoredErrors>
    <ignoredError sqref="A15:A1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F15"/>
  <sheetViews>
    <sheetView workbookViewId="0" topLeftCell="A1">
      <selection activeCell="G9" sqref="G9"/>
    </sheetView>
  </sheetViews>
  <sheetFormatPr defaultColWidth="9.140625" defaultRowHeight="12.75"/>
  <cols>
    <col min="1" max="1" width="6.7109375" style="38" bestFit="1" customWidth="1"/>
    <col min="2" max="2" width="23.7109375" style="38" customWidth="1"/>
    <col min="3" max="3" width="54.421875" style="38" customWidth="1"/>
    <col min="4" max="6" width="9.140625" style="38" hidden="1" customWidth="1"/>
    <col min="7" max="16384" width="9.140625" style="38" customWidth="1"/>
  </cols>
  <sheetData>
    <row r="1" spans="1:3" ht="12.75">
      <c r="A1" s="6"/>
      <c r="B1" s="6"/>
      <c r="C1" s="67" t="s">
        <v>80</v>
      </c>
    </row>
    <row r="2" spans="1:3" ht="12.75" customHeight="1">
      <c r="A2" s="6"/>
      <c r="B2" s="421" t="s">
        <v>350</v>
      </c>
      <c r="C2" s="422"/>
    </row>
    <row r="3" spans="1:3" ht="33" customHeight="1">
      <c r="A3" s="6"/>
      <c r="B3" s="426" t="s">
        <v>299</v>
      </c>
      <c r="C3" s="426"/>
    </row>
    <row r="4" spans="1:6" ht="12" customHeight="1">
      <c r="A4" s="6"/>
      <c r="B4" s="67"/>
      <c r="C4" s="414" t="s">
        <v>354</v>
      </c>
      <c r="D4" s="427"/>
      <c r="E4" s="427"/>
      <c r="F4" s="427"/>
    </row>
    <row r="5" spans="1:6" ht="12.75" hidden="1">
      <c r="A5" s="6"/>
      <c r="B5" s="6"/>
      <c r="C5" s="67"/>
      <c r="D5" s="68"/>
      <c r="E5" s="68"/>
      <c r="F5" s="68"/>
    </row>
    <row r="6" spans="1:3" ht="12.75" hidden="1">
      <c r="A6" s="6"/>
      <c r="B6" s="6"/>
      <c r="C6" s="6"/>
    </row>
    <row r="7" spans="1:3" ht="40.5" customHeight="1">
      <c r="A7" s="423" t="s">
        <v>241</v>
      </c>
      <c r="B7" s="423"/>
      <c r="C7" s="423"/>
    </row>
    <row r="8" spans="1:3" ht="8.25" customHeight="1" hidden="1">
      <c r="A8" s="6"/>
      <c r="B8" s="6"/>
      <c r="C8" s="6"/>
    </row>
    <row r="9" spans="1:3" ht="47.25">
      <c r="A9" s="69" t="s">
        <v>231</v>
      </c>
      <c r="B9" s="69" t="s">
        <v>232</v>
      </c>
      <c r="C9" s="69" t="s">
        <v>14</v>
      </c>
    </row>
    <row r="10" spans="1:3" ht="28.5" customHeight="1">
      <c r="A10" s="70">
        <v>871</v>
      </c>
      <c r="B10" s="424" t="s">
        <v>242</v>
      </c>
      <c r="C10" s="425"/>
    </row>
    <row r="11" spans="1:3" ht="47.25" hidden="1">
      <c r="A11" s="71">
        <v>871</v>
      </c>
      <c r="B11" s="72" t="s">
        <v>233</v>
      </c>
      <c r="C11" s="73" t="s">
        <v>234</v>
      </c>
    </row>
    <row r="12" spans="1:3" ht="24.75" customHeight="1" hidden="1">
      <c r="A12" s="71">
        <v>871</v>
      </c>
      <c r="B12" s="72" t="s">
        <v>235</v>
      </c>
      <c r="C12" s="73" t="s">
        <v>236</v>
      </c>
    </row>
    <row r="13" spans="1:3" ht="31.5">
      <c r="A13" s="74">
        <v>871</v>
      </c>
      <c r="B13" s="72" t="s">
        <v>237</v>
      </c>
      <c r="C13" s="73" t="s">
        <v>238</v>
      </c>
    </row>
    <row r="14" spans="1:3" ht="31.5">
      <c r="A14" s="74">
        <v>871</v>
      </c>
      <c r="B14" s="72" t="s">
        <v>239</v>
      </c>
      <c r="C14" s="73" t="s">
        <v>240</v>
      </c>
    </row>
    <row r="15" spans="1:3" ht="12.75">
      <c r="A15" s="6"/>
      <c r="B15" s="6"/>
      <c r="C15" s="6"/>
    </row>
  </sheetData>
  <mergeCells count="5">
    <mergeCell ref="B2:C2"/>
    <mergeCell ref="A7:C7"/>
    <mergeCell ref="B10:C10"/>
    <mergeCell ref="B3:C3"/>
    <mergeCell ref="C4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7"/>
  </sheetPr>
  <dimension ref="A1:E15"/>
  <sheetViews>
    <sheetView zoomScalePageLayoutView="0" workbookViewId="0" topLeftCell="A1">
      <selection activeCell="BI23" sqref="BI23"/>
    </sheetView>
  </sheetViews>
  <sheetFormatPr defaultColWidth="9.140625" defaultRowHeight="12.75"/>
  <cols>
    <col min="1" max="1" width="6.140625" style="75" customWidth="1"/>
    <col min="2" max="2" width="68.421875" style="75" customWidth="1"/>
    <col min="3" max="3" width="14.140625" style="75" customWidth="1"/>
    <col min="4" max="5" width="9.140625" style="75" hidden="1" customWidth="1"/>
    <col min="6" max="6" width="0.13671875" style="75" hidden="1" customWidth="1"/>
    <col min="7" max="17" width="9.140625" style="75" hidden="1" customWidth="1"/>
    <col min="18" max="18" width="0.13671875" style="75" hidden="1" customWidth="1"/>
    <col min="19" max="35" width="9.140625" style="75" hidden="1" customWidth="1"/>
    <col min="36" max="36" width="0.2890625" style="75" hidden="1" customWidth="1"/>
    <col min="37" max="53" width="9.140625" style="75" hidden="1" customWidth="1"/>
    <col min="54" max="54" width="0.13671875" style="75" hidden="1" customWidth="1"/>
    <col min="55" max="59" width="9.140625" style="75" hidden="1" customWidth="1"/>
    <col min="60" max="16384" width="9.140625" style="75" customWidth="1"/>
  </cols>
  <sheetData>
    <row r="1" ht="12.75">
      <c r="C1" s="76" t="s">
        <v>339</v>
      </c>
    </row>
    <row r="2" spans="2:3" ht="20.25" customHeight="1">
      <c r="B2" s="77"/>
      <c r="C2" s="77" t="s">
        <v>350</v>
      </c>
    </row>
    <row r="3" spans="2:3" ht="36" customHeight="1">
      <c r="B3" s="207" t="s">
        <v>299</v>
      </c>
      <c r="C3" s="207"/>
    </row>
    <row r="4" spans="2:5" ht="12.75">
      <c r="B4" s="414" t="s">
        <v>351</v>
      </c>
      <c r="C4" s="427"/>
      <c r="D4" s="427"/>
      <c r="E4" s="427"/>
    </row>
    <row r="6" spans="1:3" ht="84.75" customHeight="1">
      <c r="A6" s="184" t="s">
        <v>353</v>
      </c>
      <c r="B6" s="184"/>
      <c r="C6" s="184"/>
    </row>
    <row r="7" spans="1:3" ht="0.75" customHeight="1">
      <c r="A7" s="78"/>
      <c r="B7" s="78"/>
      <c r="C7" s="78"/>
    </row>
    <row r="8" spans="1:3" ht="20.25" customHeight="1">
      <c r="A8" s="78"/>
      <c r="B8" s="78"/>
      <c r="C8" s="79" t="s">
        <v>46</v>
      </c>
    </row>
    <row r="9" spans="1:3" ht="38.25" customHeight="1">
      <c r="A9" s="80" t="s">
        <v>308</v>
      </c>
      <c r="B9" s="81" t="s">
        <v>84</v>
      </c>
      <c r="C9" s="81" t="s">
        <v>116</v>
      </c>
    </row>
    <row r="10" spans="1:3" ht="18.75">
      <c r="A10" s="82">
        <v>1</v>
      </c>
      <c r="B10" s="83" t="s">
        <v>88</v>
      </c>
      <c r="C10" s="84">
        <v>56.7</v>
      </c>
    </row>
    <row r="11" spans="1:3" ht="18.75">
      <c r="A11" s="82">
        <v>2</v>
      </c>
      <c r="B11" s="83" t="s">
        <v>122</v>
      </c>
      <c r="C11" s="84">
        <v>28.1</v>
      </c>
    </row>
    <row r="12" spans="1:3" ht="18.75">
      <c r="A12" s="82">
        <v>3</v>
      </c>
      <c r="B12" s="83" t="s">
        <v>81</v>
      </c>
      <c r="C12" s="84">
        <v>12</v>
      </c>
    </row>
    <row r="13" spans="1:3" ht="37.5">
      <c r="A13" s="82">
        <v>4</v>
      </c>
      <c r="B13" s="83" t="s">
        <v>82</v>
      </c>
      <c r="C13" s="84">
        <v>23.5</v>
      </c>
    </row>
    <row r="14" spans="1:3" ht="56.25">
      <c r="A14" s="82">
        <v>5</v>
      </c>
      <c r="B14" s="83" t="s">
        <v>309</v>
      </c>
      <c r="C14" s="84">
        <v>15.5</v>
      </c>
    </row>
    <row r="15" spans="1:3" ht="18.75">
      <c r="A15" s="85"/>
      <c r="B15" s="86" t="s">
        <v>83</v>
      </c>
      <c r="C15" s="87">
        <f>SUM(C10:C14)</f>
        <v>135.8</v>
      </c>
    </row>
    <row r="38" ht="0.75" customHeight="1"/>
  </sheetData>
  <sheetProtection/>
  <mergeCells count="3">
    <mergeCell ref="B4:E4"/>
    <mergeCell ref="B3:C3"/>
    <mergeCell ref="A6:C6"/>
  </mergeCells>
  <printOptions/>
  <pageMargins left="0.75" right="0.4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7"/>
  </sheetPr>
  <dimension ref="A1:F17"/>
  <sheetViews>
    <sheetView zoomScalePageLayoutView="0" workbookViewId="0" topLeftCell="A1">
      <selection activeCell="B2" sqref="B2:E2"/>
    </sheetView>
  </sheetViews>
  <sheetFormatPr defaultColWidth="9.140625" defaultRowHeight="12.75"/>
  <cols>
    <col min="1" max="1" width="9.140625" style="38" customWidth="1"/>
    <col min="2" max="2" width="41.421875" style="38" customWidth="1"/>
    <col min="3" max="4" width="9.140625" style="38" customWidth="1"/>
    <col min="5" max="5" width="9.28125" style="38" customWidth="1"/>
    <col min="6" max="6" width="0.13671875" style="38" customWidth="1"/>
    <col min="7" max="16384" width="9.140625" style="38" customWidth="1"/>
  </cols>
  <sheetData>
    <row r="1" spans="3:5" ht="12.75">
      <c r="C1" s="185" t="s">
        <v>76</v>
      </c>
      <c r="D1" s="185"/>
      <c r="E1" s="185"/>
    </row>
    <row r="2" spans="2:5" ht="18" customHeight="1">
      <c r="B2" s="428" t="s">
        <v>349</v>
      </c>
      <c r="C2" s="427"/>
      <c r="D2" s="427"/>
      <c r="E2" s="427"/>
    </row>
    <row r="3" spans="2:5" ht="30.75" customHeight="1">
      <c r="B3" s="186" t="s">
        <v>299</v>
      </c>
      <c r="C3" s="187"/>
      <c r="D3" s="187"/>
      <c r="E3" s="187"/>
    </row>
    <row r="4" spans="3:4" ht="0.75" customHeight="1">
      <c r="C4" s="88"/>
      <c r="D4" s="88"/>
    </row>
    <row r="5" spans="3:6" ht="12.75">
      <c r="C5" s="414" t="s">
        <v>347</v>
      </c>
      <c r="D5" s="427"/>
      <c r="E5" s="427"/>
      <c r="F5" s="427"/>
    </row>
    <row r="6" spans="1:5" ht="84.75" customHeight="1">
      <c r="A6" s="415" t="s">
        <v>352</v>
      </c>
      <c r="B6" s="415"/>
      <c r="C6" s="415"/>
      <c r="D6" s="415"/>
      <c r="E6" s="415"/>
    </row>
    <row r="7" ht="12.75">
      <c r="E7" s="38" t="s">
        <v>46</v>
      </c>
    </row>
    <row r="8" spans="1:5" ht="47.25">
      <c r="A8" s="35"/>
      <c r="B8" s="89" t="s">
        <v>133</v>
      </c>
      <c r="C8" s="89" t="s">
        <v>116</v>
      </c>
      <c r="D8" s="89" t="s">
        <v>159</v>
      </c>
      <c r="E8" s="89" t="s">
        <v>303</v>
      </c>
    </row>
    <row r="9" spans="1:5" ht="36.75" customHeight="1">
      <c r="A9" s="41">
        <v>1</v>
      </c>
      <c r="B9" s="90" t="s">
        <v>95</v>
      </c>
      <c r="C9" s="11">
        <v>20.8</v>
      </c>
      <c r="D9" s="11">
        <v>20.8</v>
      </c>
      <c r="E9" s="11">
        <v>20.8</v>
      </c>
    </row>
    <row r="13" ht="15.75">
      <c r="B13" s="91"/>
    </row>
    <row r="15" ht="15.75">
      <c r="B15" s="92"/>
    </row>
    <row r="16" ht="15.75">
      <c r="B16" s="92"/>
    </row>
    <row r="17" ht="15.75">
      <c r="B17" s="93"/>
    </row>
  </sheetData>
  <sheetProtection/>
  <mergeCells count="5">
    <mergeCell ref="A6:E6"/>
    <mergeCell ref="C1:E1"/>
    <mergeCell ref="C5:F5"/>
    <mergeCell ref="B3:E3"/>
    <mergeCell ref="B2:E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</sheetPr>
  <dimension ref="A1:E17"/>
  <sheetViews>
    <sheetView workbookViewId="0" topLeftCell="A1">
      <selection activeCell="F11" sqref="F11"/>
    </sheetView>
  </sheetViews>
  <sheetFormatPr defaultColWidth="9.140625" defaultRowHeight="12.75"/>
  <cols>
    <col min="1" max="1" width="4.8515625" style="38" customWidth="1"/>
    <col min="2" max="2" width="54.00390625" style="38" customWidth="1"/>
    <col min="3" max="3" width="10.28125" style="38" customWidth="1"/>
    <col min="4" max="4" width="11.28125" style="38" customWidth="1"/>
    <col min="5" max="5" width="10.8515625" style="38" customWidth="1"/>
    <col min="6" max="16384" width="9.140625" style="38" customWidth="1"/>
  </cols>
  <sheetData>
    <row r="1" spans="3:5" ht="12.75">
      <c r="C1" s="185" t="s">
        <v>230</v>
      </c>
      <c r="D1" s="420"/>
      <c r="E1" s="420"/>
    </row>
    <row r="2" spans="2:5" ht="15.75" customHeight="1">
      <c r="B2" s="428" t="s">
        <v>349</v>
      </c>
      <c r="C2" s="428"/>
      <c r="D2" s="420"/>
      <c r="E2" s="420"/>
    </row>
    <row r="3" spans="2:5" ht="24" customHeight="1">
      <c r="B3" s="428" t="s">
        <v>299</v>
      </c>
      <c r="C3" s="428"/>
      <c r="D3" s="187"/>
      <c r="E3" s="187"/>
    </row>
    <row r="4" spans="2:3" ht="0.75" customHeight="1" hidden="1">
      <c r="B4" s="88"/>
      <c r="C4" s="88"/>
    </row>
    <row r="5" spans="2:5" ht="12.75">
      <c r="B5" s="414" t="s">
        <v>348</v>
      </c>
      <c r="C5" s="427"/>
      <c r="D5" s="427"/>
      <c r="E5" s="427"/>
    </row>
    <row r="6" spans="1:5" ht="51.75" customHeight="1">
      <c r="A6" s="415" t="s">
        <v>310</v>
      </c>
      <c r="B6" s="415"/>
      <c r="C6" s="415"/>
      <c r="D6" s="415"/>
      <c r="E6" s="415"/>
    </row>
    <row r="7" spans="3:5" ht="12.75">
      <c r="C7" s="188" t="s">
        <v>46</v>
      </c>
      <c r="D7" s="188"/>
      <c r="E7" s="188"/>
    </row>
    <row r="8" spans="1:5" ht="47.25">
      <c r="A8" s="35"/>
      <c r="B8" s="89" t="s">
        <v>133</v>
      </c>
      <c r="C8" s="89" t="s">
        <v>116</v>
      </c>
      <c r="D8" s="89" t="s">
        <v>159</v>
      </c>
      <c r="E8" s="89" t="s">
        <v>303</v>
      </c>
    </row>
    <row r="9" spans="1:5" ht="159" customHeight="1">
      <c r="A9" s="41">
        <v>1</v>
      </c>
      <c r="B9" s="94" t="s">
        <v>224</v>
      </c>
      <c r="C9" s="11">
        <v>750</v>
      </c>
      <c r="D9" s="11">
        <v>850</v>
      </c>
      <c r="E9" s="11">
        <v>950</v>
      </c>
    </row>
    <row r="13" ht="15.75">
      <c r="B13" s="91"/>
    </row>
    <row r="15" ht="15.75">
      <c r="B15" s="92"/>
    </row>
    <row r="16" ht="15.75">
      <c r="B16" s="92"/>
    </row>
    <row r="17" ht="15.75">
      <c r="B17" s="93"/>
    </row>
  </sheetData>
  <mergeCells count="6">
    <mergeCell ref="C1:E1"/>
    <mergeCell ref="C7:E7"/>
    <mergeCell ref="B3:E3"/>
    <mergeCell ref="B2:E2"/>
    <mergeCell ref="A6:E6"/>
    <mergeCell ref="B5:E5"/>
  </mergeCells>
  <printOptions/>
  <pageMargins left="0.75" right="0.3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1"/>
  </sheetPr>
  <dimension ref="A1:H160"/>
  <sheetViews>
    <sheetView zoomScalePageLayoutView="0" workbookViewId="0" topLeftCell="A1">
      <selection activeCell="A3" sqref="A3:F3"/>
    </sheetView>
  </sheetViews>
  <sheetFormatPr defaultColWidth="9.140625" defaultRowHeight="12.75"/>
  <cols>
    <col min="1" max="1" width="77.421875" style="38" customWidth="1"/>
    <col min="2" max="2" width="7.00390625" style="95" customWidth="1"/>
    <col min="3" max="3" width="5.8515625" style="95" customWidth="1"/>
    <col min="4" max="4" width="9.140625" style="95" customWidth="1"/>
    <col min="5" max="5" width="6.57421875" style="95" customWidth="1"/>
    <col min="6" max="6" width="11.00390625" style="38" bestFit="1" customWidth="1"/>
    <col min="7" max="16384" width="9.140625" style="38" customWidth="1"/>
  </cols>
  <sheetData>
    <row r="1" spans="4:6" ht="12.75">
      <c r="D1" s="422" t="s">
        <v>77</v>
      </c>
      <c r="E1" s="422"/>
      <c r="F1" s="422"/>
    </row>
    <row r="2" spans="1:6" ht="12.75">
      <c r="A2" s="428" t="s">
        <v>350</v>
      </c>
      <c r="B2" s="428"/>
      <c r="C2" s="428"/>
      <c r="D2" s="428"/>
      <c r="E2" s="428"/>
      <c r="F2" s="428"/>
    </row>
    <row r="3" spans="1:6" ht="18.75" customHeight="1">
      <c r="A3" s="428" t="s">
        <v>299</v>
      </c>
      <c r="B3" s="187"/>
      <c r="C3" s="187"/>
      <c r="D3" s="187"/>
      <c r="E3" s="187"/>
      <c r="F3" s="187"/>
    </row>
    <row r="4" spans="2:6" ht="12.75">
      <c r="B4" s="414" t="s">
        <v>347</v>
      </c>
      <c r="C4" s="427"/>
      <c r="D4" s="427"/>
      <c r="E4" s="427"/>
      <c r="F4" s="420"/>
    </row>
    <row r="5" spans="1:6" ht="20.25">
      <c r="A5" s="431" t="s">
        <v>52</v>
      </c>
      <c r="B5" s="431"/>
      <c r="C5" s="431"/>
      <c r="D5" s="431"/>
      <c r="E5" s="431"/>
      <c r="F5" s="431"/>
    </row>
    <row r="6" spans="1:6" ht="45.75" customHeight="1">
      <c r="A6" s="432" t="s">
        <v>300</v>
      </c>
      <c r="B6" s="432"/>
      <c r="C6" s="432"/>
      <c r="D6" s="432"/>
      <c r="E6" s="432"/>
      <c r="F6" s="432"/>
    </row>
    <row r="7" spans="1:6" ht="15" customHeight="1" thickBot="1">
      <c r="A7" s="96"/>
      <c r="B7" s="97"/>
      <c r="C7" s="97"/>
      <c r="D7" s="97"/>
      <c r="E7" s="433" t="s">
        <v>101</v>
      </c>
      <c r="F7" s="433"/>
    </row>
    <row r="8" spans="1:6" ht="25.5">
      <c r="A8" s="98" t="s">
        <v>53</v>
      </c>
      <c r="B8" s="99" t="s">
        <v>54</v>
      </c>
      <c r="C8" s="100"/>
      <c r="D8" s="101"/>
      <c r="E8" s="101"/>
      <c r="F8" s="429" t="s">
        <v>129</v>
      </c>
    </row>
    <row r="9" spans="1:6" ht="34.5" thickBot="1">
      <c r="A9" s="102"/>
      <c r="B9" s="103" t="s">
        <v>57</v>
      </c>
      <c r="C9" s="104" t="s">
        <v>56</v>
      </c>
      <c r="D9" s="105" t="s">
        <v>55</v>
      </c>
      <c r="E9" s="105" t="s">
        <v>58</v>
      </c>
      <c r="F9" s="430"/>
    </row>
    <row r="10" spans="1:6" ht="14.25">
      <c r="A10" s="322" t="s">
        <v>20</v>
      </c>
      <c r="B10" s="323" t="s">
        <v>21</v>
      </c>
      <c r="C10" s="323" t="s">
        <v>18</v>
      </c>
      <c r="D10" s="323" t="s">
        <v>19</v>
      </c>
      <c r="E10" s="324" t="s">
        <v>17</v>
      </c>
      <c r="F10" s="325">
        <f>F11+F18+F40+F34+F44</f>
        <v>4282.6</v>
      </c>
    </row>
    <row r="11" spans="1:6" ht="25.5">
      <c r="A11" s="299" t="s">
        <v>27</v>
      </c>
      <c r="B11" s="199" t="s">
        <v>21</v>
      </c>
      <c r="C11" s="199" t="s">
        <v>28</v>
      </c>
      <c r="D11" s="199" t="s">
        <v>19</v>
      </c>
      <c r="E11" s="199" t="s">
        <v>17</v>
      </c>
      <c r="F11" s="300">
        <f>F12</f>
        <v>681.5</v>
      </c>
    </row>
    <row r="12" spans="1:6" ht="25.5">
      <c r="A12" s="301" t="s">
        <v>23</v>
      </c>
      <c r="B12" s="204" t="s">
        <v>21</v>
      </c>
      <c r="C12" s="204" t="s">
        <v>28</v>
      </c>
      <c r="D12" s="204" t="s">
        <v>24</v>
      </c>
      <c r="E12" s="204" t="s">
        <v>17</v>
      </c>
      <c r="F12" s="282">
        <f>F13</f>
        <v>681.5</v>
      </c>
    </row>
    <row r="13" spans="1:6" ht="12.75">
      <c r="A13" s="301" t="s">
        <v>1</v>
      </c>
      <c r="B13" s="204" t="s">
        <v>21</v>
      </c>
      <c r="C13" s="204" t="s">
        <v>28</v>
      </c>
      <c r="D13" s="204" t="s">
        <v>0</v>
      </c>
      <c r="E13" s="204" t="s">
        <v>17</v>
      </c>
      <c r="F13" s="282">
        <f>F14</f>
        <v>681.5</v>
      </c>
    </row>
    <row r="14" spans="1:6" ht="38.25">
      <c r="A14" s="301" t="s">
        <v>160</v>
      </c>
      <c r="B14" s="204" t="s">
        <v>21</v>
      </c>
      <c r="C14" s="204" t="s">
        <v>28</v>
      </c>
      <c r="D14" s="204" t="s">
        <v>0</v>
      </c>
      <c r="E14" s="204">
        <v>100</v>
      </c>
      <c r="F14" s="282">
        <f>F15</f>
        <v>681.5</v>
      </c>
    </row>
    <row r="15" spans="1:6" ht="12.75">
      <c r="A15" s="301" t="s">
        <v>161</v>
      </c>
      <c r="B15" s="204" t="s">
        <v>21</v>
      </c>
      <c r="C15" s="204" t="s">
        <v>28</v>
      </c>
      <c r="D15" s="204" t="s">
        <v>0</v>
      </c>
      <c r="E15" s="302">
        <v>120</v>
      </c>
      <c r="F15" s="282">
        <f>F16+F17</f>
        <v>681.5</v>
      </c>
    </row>
    <row r="16" spans="1:6" ht="14.25" customHeight="1">
      <c r="A16" s="303" t="s">
        <v>162</v>
      </c>
      <c r="B16" s="204" t="s">
        <v>21</v>
      </c>
      <c r="C16" s="204" t="s">
        <v>28</v>
      </c>
      <c r="D16" s="204" t="s">
        <v>0</v>
      </c>
      <c r="E16" s="302">
        <v>121</v>
      </c>
      <c r="F16" s="282">
        <v>681.5</v>
      </c>
    </row>
    <row r="17" spans="1:6" ht="15" hidden="1">
      <c r="A17" s="303" t="s">
        <v>163</v>
      </c>
      <c r="B17" s="204" t="s">
        <v>21</v>
      </c>
      <c r="C17" s="204" t="s">
        <v>28</v>
      </c>
      <c r="D17" s="204" t="s">
        <v>0</v>
      </c>
      <c r="E17" s="302">
        <v>122</v>
      </c>
      <c r="F17" s="282"/>
    </row>
    <row r="18" spans="1:6" ht="38.25">
      <c r="A18" s="299" t="s">
        <v>29</v>
      </c>
      <c r="B18" s="199" t="s">
        <v>21</v>
      </c>
      <c r="C18" s="199" t="s">
        <v>30</v>
      </c>
      <c r="D18" s="199" t="s">
        <v>19</v>
      </c>
      <c r="E18" s="304" t="s">
        <v>17</v>
      </c>
      <c r="F18" s="305">
        <f>F19+F28</f>
        <v>3026.7</v>
      </c>
    </row>
    <row r="19" spans="1:6" ht="25.5">
      <c r="A19" s="299" t="s">
        <v>23</v>
      </c>
      <c r="B19" s="199" t="s">
        <v>21</v>
      </c>
      <c r="C19" s="199" t="s">
        <v>30</v>
      </c>
      <c r="D19" s="199" t="s">
        <v>24</v>
      </c>
      <c r="E19" s="304" t="s">
        <v>17</v>
      </c>
      <c r="F19" s="305">
        <f>F20</f>
        <v>2990.3999999999996</v>
      </c>
    </row>
    <row r="20" spans="1:6" ht="12.75">
      <c r="A20" s="301" t="s">
        <v>25</v>
      </c>
      <c r="B20" s="204" t="s">
        <v>21</v>
      </c>
      <c r="C20" s="204" t="s">
        <v>30</v>
      </c>
      <c r="D20" s="204" t="s">
        <v>26</v>
      </c>
      <c r="E20" s="302" t="s">
        <v>17</v>
      </c>
      <c r="F20" s="306">
        <f>F21+F23+F24+F25+F26+F27</f>
        <v>2990.3999999999996</v>
      </c>
    </row>
    <row r="21" spans="1:6" ht="14.25" customHeight="1">
      <c r="A21" s="303" t="s">
        <v>162</v>
      </c>
      <c r="B21" s="204" t="s">
        <v>21</v>
      </c>
      <c r="C21" s="204" t="s">
        <v>30</v>
      </c>
      <c r="D21" s="204" t="s">
        <v>26</v>
      </c>
      <c r="E21" s="302">
        <v>121</v>
      </c>
      <c r="F21" s="306">
        <v>2682.7</v>
      </c>
    </row>
    <row r="22" spans="1:6" ht="15" hidden="1">
      <c r="A22" s="303" t="s">
        <v>163</v>
      </c>
      <c r="B22" s="204" t="s">
        <v>21</v>
      </c>
      <c r="C22" s="204" t="s">
        <v>30</v>
      </c>
      <c r="D22" s="204" t="s">
        <v>26</v>
      </c>
      <c r="E22" s="302">
        <v>122</v>
      </c>
      <c r="F22" s="306"/>
    </row>
    <row r="23" spans="1:6" ht="31.5" hidden="1">
      <c r="A23" s="307" t="s">
        <v>164</v>
      </c>
      <c r="B23" s="204" t="s">
        <v>21</v>
      </c>
      <c r="C23" s="204" t="s">
        <v>30</v>
      </c>
      <c r="D23" s="204" t="s">
        <v>26</v>
      </c>
      <c r="E23" s="302">
        <v>242</v>
      </c>
      <c r="F23" s="306">
        <v>0</v>
      </c>
    </row>
    <row r="24" spans="1:6" ht="31.5" hidden="1">
      <c r="A24" s="307" t="s">
        <v>165</v>
      </c>
      <c r="B24" s="204" t="s">
        <v>21</v>
      </c>
      <c r="C24" s="204" t="s">
        <v>30</v>
      </c>
      <c r="D24" s="204" t="s">
        <v>26</v>
      </c>
      <c r="E24" s="302">
        <v>243</v>
      </c>
      <c r="F24" s="306">
        <v>0</v>
      </c>
    </row>
    <row r="25" spans="1:6" ht="31.5">
      <c r="A25" s="307" t="s">
        <v>166</v>
      </c>
      <c r="B25" s="204" t="s">
        <v>21</v>
      </c>
      <c r="C25" s="204" t="s">
        <v>30</v>
      </c>
      <c r="D25" s="204" t="s">
        <v>26</v>
      </c>
      <c r="E25" s="302">
        <v>244</v>
      </c>
      <c r="F25" s="306">
        <v>281.7</v>
      </c>
    </row>
    <row r="26" spans="1:6" ht="15.75">
      <c r="A26" s="307" t="s">
        <v>167</v>
      </c>
      <c r="B26" s="204" t="s">
        <v>21</v>
      </c>
      <c r="C26" s="204" t="s">
        <v>30</v>
      </c>
      <c r="D26" s="204" t="s">
        <v>26</v>
      </c>
      <c r="E26" s="302">
        <v>851</v>
      </c>
      <c r="F26" s="306">
        <v>20</v>
      </c>
    </row>
    <row r="27" spans="1:6" ht="15.75">
      <c r="A27" s="307" t="s">
        <v>168</v>
      </c>
      <c r="B27" s="204" t="s">
        <v>21</v>
      </c>
      <c r="C27" s="204" t="s">
        <v>30</v>
      </c>
      <c r="D27" s="204" t="s">
        <v>26</v>
      </c>
      <c r="E27" s="302">
        <v>852</v>
      </c>
      <c r="F27" s="306">
        <v>6</v>
      </c>
    </row>
    <row r="28" spans="1:6" ht="12.75">
      <c r="A28" s="299" t="s">
        <v>126</v>
      </c>
      <c r="B28" s="199" t="s">
        <v>21</v>
      </c>
      <c r="C28" s="199" t="s">
        <v>30</v>
      </c>
      <c r="D28" s="199" t="s">
        <v>125</v>
      </c>
      <c r="E28" s="304"/>
      <c r="F28" s="305">
        <f>F29+F33</f>
        <v>36.3</v>
      </c>
    </row>
    <row r="29" spans="1:6" ht="34.5" customHeight="1">
      <c r="A29" s="308" t="s">
        <v>128</v>
      </c>
      <c r="B29" s="204" t="s">
        <v>21</v>
      </c>
      <c r="C29" s="204" t="s">
        <v>30</v>
      </c>
      <c r="D29" s="204" t="s">
        <v>97</v>
      </c>
      <c r="E29" s="302"/>
      <c r="F29" s="306">
        <f>F30</f>
        <v>20.8</v>
      </c>
    </row>
    <row r="30" spans="1:6" ht="24">
      <c r="A30" s="308" t="s">
        <v>275</v>
      </c>
      <c r="B30" s="204" t="s">
        <v>21</v>
      </c>
      <c r="C30" s="204" t="s">
        <v>30</v>
      </c>
      <c r="D30" s="212" t="s">
        <v>97</v>
      </c>
      <c r="E30" s="309" t="s">
        <v>274</v>
      </c>
      <c r="F30" s="306">
        <f>F31</f>
        <v>20.8</v>
      </c>
    </row>
    <row r="31" spans="1:6" ht="12.75">
      <c r="A31" s="310" t="s">
        <v>96</v>
      </c>
      <c r="B31" s="204" t="s">
        <v>21</v>
      </c>
      <c r="C31" s="204" t="s">
        <v>30</v>
      </c>
      <c r="D31" s="215" t="s">
        <v>98</v>
      </c>
      <c r="E31" s="311" t="s">
        <v>274</v>
      </c>
      <c r="F31" s="306">
        <v>20.8</v>
      </c>
    </row>
    <row r="32" spans="1:6" ht="48">
      <c r="A32" s="312" t="s">
        <v>311</v>
      </c>
      <c r="B32" s="204" t="s">
        <v>21</v>
      </c>
      <c r="C32" s="204" t="s">
        <v>30</v>
      </c>
      <c r="D32" s="215" t="s">
        <v>117</v>
      </c>
      <c r="E32" s="311"/>
      <c r="F32" s="306">
        <f>F33</f>
        <v>15.5</v>
      </c>
    </row>
    <row r="33" spans="1:6" ht="24">
      <c r="A33" s="310" t="s">
        <v>309</v>
      </c>
      <c r="B33" s="204" t="s">
        <v>21</v>
      </c>
      <c r="C33" s="204" t="s">
        <v>30</v>
      </c>
      <c r="D33" s="215" t="s">
        <v>313</v>
      </c>
      <c r="E33" s="311" t="s">
        <v>170</v>
      </c>
      <c r="F33" s="306">
        <v>15.5</v>
      </c>
    </row>
    <row r="34" spans="1:6" ht="25.5">
      <c r="A34" s="299" t="s">
        <v>118</v>
      </c>
      <c r="B34" s="199" t="s">
        <v>21</v>
      </c>
      <c r="C34" s="199" t="s">
        <v>119</v>
      </c>
      <c r="D34" s="215"/>
      <c r="E34" s="311"/>
      <c r="F34" s="305">
        <f>F35</f>
        <v>84.80000000000001</v>
      </c>
    </row>
    <row r="35" spans="1:6" ht="12.75">
      <c r="A35" s="301" t="s">
        <v>126</v>
      </c>
      <c r="B35" s="204" t="s">
        <v>21</v>
      </c>
      <c r="C35" s="204" t="s">
        <v>119</v>
      </c>
      <c r="D35" s="204" t="s">
        <v>125</v>
      </c>
      <c r="E35" s="311"/>
      <c r="F35" s="305">
        <f>F36</f>
        <v>84.80000000000001</v>
      </c>
    </row>
    <row r="36" spans="1:6" ht="36">
      <c r="A36" s="308" t="s">
        <v>127</v>
      </c>
      <c r="B36" s="204" t="s">
        <v>21</v>
      </c>
      <c r="C36" s="204" t="s">
        <v>119</v>
      </c>
      <c r="D36" s="204" t="s">
        <v>117</v>
      </c>
      <c r="E36" s="302"/>
      <c r="F36" s="306">
        <f>F37</f>
        <v>84.80000000000001</v>
      </c>
    </row>
    <row r="37" spans="1:6" ht="12.75">
      <c r="A37" s="308" t="s">
        <v>169</v>
      </c>
      <c r="B37" s="204" t="s">
        <v>21</v>
      </c>
      <c r="C37" s="204" t="s">
        <v>119</v>
      </c>
      <c r="D37" s="204" t="s">
        <v>117</v>
      </c>
      <c r="E37" s="302">
        <v>540</v>
      </c>
      <c r="F37" s="306">
        <f>F38+F39</f>
        <v>84.80000000000001</v>
      </c>
    </row>
    <row r="38" spans="1:6" ht="13.5" customHeight="1">
      <c r="A38" s="313" t="s">
        <v>121</v>
      </c>
      <c r="B38" s="204" t="s">
        <v>21</v>
      </c>
      <c r="C38" s="204" t="s">
        <v>119</v>
      </c>
      <c r="D38" s="215" t="s">
        <v>120</v>
      </c>
      <c r="E38" s="302">
        <v>540</v>
      </c>
      <c r="F38" s="306">
        <v>56.7</v>
      </c>
    </row>
    <row r="39" spans="1:6" ht="12.75">
      <c r="A39" s="313" t="s">
        <v>122</v>
      </c>
      <c r="B39" s="204" t="s">
        <v>21</v>
      </c>
      <c r="C39" s="204" t="s">
        <v>119</v>
      </c>
      <c r="D39" s="215" t="s">
        <v>106</v>
      </c>
      <c r="E39" s="302">
        <v>540</v>
      </c>
      <c r="F39" s="306">
        <v>28.1</v>
      </c>
    </row>
    <row r="40" spans="1:6" ht="12.75">
      <c r="A40" s="299" t="s">
        <v>2</v>
      </c>
      <c r="B40" s="199" t="s">
        <v>21</v>
      </c>
      <c r="C40" s="199">
        <v>11</v>
      </c>
      <c r="D40" s="199"/>
      <c r="E40" s="304" t="s">
        <v>17</v>
      </c>
      <c r="F40" s="314">
        <f>F41</f>
        <v>5</v>
      </c>
    </row>
    <row r="41" spans="1:6" ht="12.75">
      <c r="A41" s="299" t="s">
        <v>2</v>
      </c>
      <c r="B41" s="199" t="s">
        <v>21</v>
      </c>
      <c r="C41" s="199">
        <v>11</v>
      </c>
      <c r="D41" s="199" t="s">
        <v>4</v>
      </c>
      <c r="E41" s="304"/>
      <c r="F41" s="314">
        <f>F42</f>
        <v>5</v>
      </c>
    </row>
    <row r="42" spans="1:6" ht="12.75">
      <c r="A42" s="301" t="s">
        <v>5</v>
      </c>
      <c r="B42" s="204" t="s">
        <v>21</v>
      </c>
      <c r="C42" s="204">
        <v>11</v>
      </c>
      <c r="D42" s="204" t="s">
        <v>6</v>
      </c>
      <c r="E42" s="302" t="s">
        <v>17</v>
      </c>
      <c r="F42" s="315">
        <f>F43</f>
        <v>5</v>
      </c>
    </row>
    <row r="43" spans="1:6" ht="12.75">
      <c r="A43" s="301" t="s">
        <v>171</v>
      </c>
      <c r="B43" s="204" t="s">
        <v>21</v>
      </c>
      <c r="C43" s="204">
        <v>11</v>
      </c>
      <c r="D43" s="204" t="s">
        <v>6</v>
      </c>
      <c r="E43" s="302" t="s">
        <v>172</v>
      </c>
      <c r="F43" s="315">
        <v>5</v>
      </c>
    </row>
    <row r="44" spans="1:6" ht="11.25" customHeight="1">
      <c r="A44" s="299" t="s">
        <v>39</v>
      </c>
      <c r="B44" s="199" t="s">
        <v>21</v>
      </c>
      <c r="C44" s="199">
        <v>13</v>
      </c>
      <c r="D44" s="199"/>
      <c r="E44" s="304"/>
      <c r="F44" s="314">
        <f>F45+F48+F51</f>
        <v>484.6</v>
      </c>
    </row>
    <row r="45" spans="1:6" ht="36" customHeight="1">
      <c r="A45" s="316" t="s">
        <v>100</v>
      </c>
      <c r="B45" s="199" t="s">
        <v>21</v>
      </c>
      <c r="C45" s="199">
        <v>13</v>
      </c>
      <c r="D45" s="199" t="s">
        <v>40</v>
      </c>
      <c r="E45" s="304"/>
      <c r="F45" s="314">
        <f>F46</f>
        <v>18</v>
      </c>
    </row>
    <row r="46" spans="1:6" ht="24">
      <c r="A46" s="317" t="s">
        <v>99</v>
      </c>
      <c r="B46" s="204" t="s">
        <v>21</v>
      </c>
      <c r="C46" s="204">
        <v>13</v>
      </c>
      <c r="D46" s="204" t="s">
        <v>41</v>
      </c>
      <c r="E46" s="302"/>
      <c r="F46" s="315">
        <f>F47</f>
        <v>18</v>
      </c>
    </row>
    <row r="47" spans="1:6" ht="31.5">
      <c r="A47" s="307" t="s">
        <v>166</v>
      </c>
      <c r="B47" s="204" t="s">
        <v>21</v>
      </c>
      <c r="C47" s="204">
        <v>13</v>
      </c>
      <c r="D47" s="204" t="s">
        <v>41</v>
      </c>
      <c r="E47" s="302" t="s">
        <v>173</v>
      </c>
      <c r="F47" s="315">
        <v>18</v>
      </c>
    </row>
    <row r="48" spans="1:6" ht="12.75">
      <c r="A48" s="316" t="s">
        <v>174</v>
      </c>
      <c r="B48" s="199" t="s">
        <v>21</v>
      </c>
      <c r="C48" s="199">
        <v>13</v>
      </c>
      <c r="D48" s="199" t="s">
        <v>175</v>
      </c>
      <c r="E48" s="304"/>
      <c r="F48" s="314">
        <f>F49</f>
        <v>195</v>
      </c>
    </row>
    <row r="49" spans="1:6" ht="12.75">
      <c r="A49" s="301" t="s">
        <v>68</v>
      </c>
      <c r="B49" s="204" t="s">
        <v>21</v>
      </c>
      <c r="C49" s="204">
        <v>13</v>
      </c>
      <c r="D49" s="204" t="s">
        <v>67</v>
      </c>
      <c r="E49" s="302"/>
      <c r="F49" s="315">
        <f>F50</f>
        <v>195</v>
      </c>
    </row>
    <row r="50" spans="1:6" ht="31.5">
      <c r="A50" s="307" t="s">
        <v>166</v>
      </c>
      <c r="B50" s="204" t="s">
        <v>21</v>
      </c>
      <c r="C50" s="204">
        <v>13</v>
      </c>
      <c r="D50" s="204" t="s">
        <v>67</v>
      </c>
      <c r="E50" s="204" t="s">
        <v>173</v>
      </c>
      <c r="F50" s="315">
        <v>195</v>
      </c>
    </row>
    <row r="51" spans="1:6" s="106" customFormat="1" ht="48.75" customHeight="1">
      <c r="A51" s="318" t="s">
        <v>343</v>
      </c>
      <c r="B51" s="199" t="s">
        <v>21</v>
      </c>
      <c r="C51" s="199" t="s">
        <v>130</v>
      </c>
      <c r="D51" s="199" t="s">
        <v>207</v>
      </c>
      <c r="E51" s="199"/>
      <c r="F51" s="314">
        <f>F52</f>
        <v>271.6</v>
      </c>
    </row>
    <row r="52" spans="1:6" ht="35.25" customHeight="1" thickBot="1">
      <c r="A52" s="319" t="s">
        <v>164</v>
      </c>
      <c r="B52" s="320" t="s">
        <v>314</v>
      </c>
      <c r="C52" s="320" t="s">
        <v>130</v>
      </c>
      <c r="D52" s="320" t="s">
        <v>207</v>
      </c>
      <c r="E52" s="320" t="s">
        <v>208</v>
      </c>
      <c r="F52" s="321">
        <v>271.6</v>
      </c>
    </row>
    <row r="53" spans="1:6" ht="14.25">
      <c r="A53" s="322" t="s">
        <v>32</v>
      </c>
      <c r="B53" s="323" t="s">
        <v>28</v>
      </c>
      <c r="C53" s="323" t="s">
        <v>18</v>
      </c>
      <c r="D53" s="323" t="s">
        <v>19</v>
      </c>
      <c r="E53" s="324" t="s">
        <v>17</v>
      </c>
      <c r="F53" s="325">
        <f>F54</f>
        <v>150.9</v>
      </c>
    </row>
    <row r="54" spans="1:6" ht="12.75">
      <c r="A54" s="326" t="s">
        <v>7</v>
      </c>
      <c r="B54" s="204" t="s">
        <v>28</v>
      </c>
      <c r="C54" s="204" t="s">
        <v>22</v>
      </c>
      <c r="D54" s="204" t="s">
        <v>19</v>
      </c>
      <c r="E54" s="302" t="s">
        <v>17</v>
      </c>
      <c r="F54" s="315">
        <f>F55</f>
        <v>150.9</v>
      </c>
    </row>
    <row r="55" spans="1:6" ht="12.75">
      <c r="A55" s="326" t="s">
        <v>9</v>
      </c>
      <c r="B55" s="204" t="s">
        <v>28</v>
      </c>
      <c r="C55" s="204" t="s">
        <v>22</v>
      </c>
      <c r="D55" s="204" t="s">
        <v>10</v>
      </c>
      <c r="E55" s="302"/>
      <c r="F55" s="315">
        <f>F56</f>
        <v>150.9</v>
      </c>
    </row>
    <row r="56" spans="1:6" ht="25.5">
      <c r="A56" s="301" t="s">
        <v>3</v>
      </c>
      <c r="B56" s="204" t="s">
        <v>28</v>
      </c>
      <c r="C56" s="204" t="s">
        <v>22</v>
      </c>
      <c r="D56" s="204" t="s">
        <v>8</v>
      </c>
      <c r="E56" s="302" t="s">
        <v>17</v>
      </c>
      <c r="F56" s="315">
        <f>F57+F59+F60+F61+F62+F63</f>
        <v>150.9</v>
      </c>
    </row>
    <row r="57" spans="1:6" ht="15.75" thickBot="1">
      <c r="A57" s="327" t="s">
        <v>162</v>
      </c>
      <c r="B57" s="320" t="s">
        <v>28</v>
      </c>
      <c r="C57" s="320" t="s">
        <v>22</v>
      </c>
      <c r="D57" s="320" t="s">
        <v>8</v>
      </c>
      <c r="E57" s="328">
        <v>121</v>
      </c>
      <c r="F57" s="329">
        <v>150.9</v>
      </c>
    </row>
    <row r="58" spans="1:6" ht="15" hidden="1">
      <c r="A58" s="330" t="s">
        <v>163</v>
      </c>
      <c r="B58" s="331" t="s">
        <v>28</v>
      </c>
      <c r="C58" s="331" t="s">
        <v>22</v>
      </c>
      <c r="D58" s="331" t="s">
        <v>8</v>
      </c>
      <c r="E58" s="332">
        <v>122</v>
      </c>
      <c r="F58" s="333"/>
    </row>
    <row r="59" spans="1:6" ht="31.5" hidden="1">
      <c r="A59" s="210" t="s">
        <v>164</v>
      </c>
      <c r="B59" s="204" t="s">
        <v>28</v>
      </c>
      <c r="C59" s="204" t="s">
        <v>22</v>
      </c>
      <c r="D59" s="204" t="s">
        <v>8</v>
      </c>
      <c r="E59" s="302">
        <v>242</v>
      </c>
      <c r="F59" s="209"/>
    </row>
    <row r="60" spans="1:6" ht="0.75" customHeight="1" hidden="1">
      <c r="A60" s="210" t="s">
        <v>165</v>
      </c>
      <c r="B60" s="204" t="s">
        <v>28</v>
      </c>
      <c r="C60" s="204" t="s">
        <v>22</v>
      </c>
      <c r="D60" s="204" t="s">
        <v>8</v>
      </c>
      <c r="E60" s="302">
        <v>243</v>
      </c>
      <c r="F60" s="209"/>
    </row>
    <row r="61" spans="1:6" ht="31.5" hidden="1">
      <c r="A61" s="210" t="s">
        <v>166</v>
      </c>
      <c r="B61" s="204" t="s">
        <v>28</v>
      </c>
      <c r="C61" s="204" t="s">
        <v>22</v>
      </c>
      <c r="D61" s="204" t="s">
        <v>8</v>
      </c>
      <c r="E61" s="302">
        <v>244</v>
      </c>
      <c r="F61" s="209"/>
    </row>
    <row r="62" spans="1:6" ht="15.75" hidden="1">
      <c r="A62" s="210" t="s">
        <v>167</v>
      </c>
      <c r="B62" s="204" t="s">
        <v>28</v>
      </c>
      <c r="C62" s="204" t="s">
        <v>22</v>
      </c>
      <c r="D62" s="204" t="s">
        <v>8</v>
      </c>
      <c r="E62" s="302">
        <v>851</v>
      </c>
      <c r="F62" s="209"/>
    </row>
    <row r="63" spans="1:6" ht="0.75" customHeight="1" thickBot="1">
      <c r="A63" s="334" t="s">
        <v>168</v>
      </c>
      <c r="B63" s="335" t="s">
        <v>28</v>
      </c>
      <c r="C63" s="335" t="s">
        <v>22</v>
      </c>
      <c r="D63" s="335" t="s">
        <v>8</v>
      </c>
      <c r="E63" s="336">
        <v>852</v>
      </c>
      <c r="F63" s="337"/>
    </row>
    <row r="64" spans="1:6" ht="14.25">
      <c r="A64" s="322" t="s">
        <v>104</v>
      </c>
      <c r="B64" s="323" t="s">
        <v>22</v>
      </c>
      <c r="C64" s="323" t="s">
        <v>18</v>
      </c>
      <c r="D64" s="323" t="s">
        <v>19</v>
      </c>
      <c r="E64" s="338"/>
      <c r="F64" s="339">
        <f>F65+F71</f>
        <v>147</v>
      </c>
    </row>
    <row r="65" spans="1:6" s="106" customFormat="1" ht="27" customHeight="1">
      <c r="A65" s="316" t="s">
        <v>105</v>
      </c>
      <c r="B65" s="225" t="s">
        <v>22</v>
      </c>
      <c r="C65" s="225" t="s">
        <v>75</v>
      </c>
      <c r="D65" s="199"/>
      <c r="E65" s="199"/>
      <c r="F65" s="340">
        <f>F66+F68</f>
        <v>93.5</v>
      </c>
    </row>
    <row r="66" spans="1:6" ht="27.75" customHeight="1">
      <c r="A66" s="341" t="s">
        <v>276</v>
      </c>
      <c r="B66" s="225" t="s">
        <v>22</v>
      </c>
      <c r="C66" s="225" t="s">
        <v>75</v>
      </c>
      <c r="D66" s="225" t="s">
        <v>277</v>
      </c>
      <c r="E66" s="199"/>
      <c r="F66" s="340">
        <f>F67</f>
        <v>70</v>
      </c>
    </row>
    <row r="67" spans="1:6" ht="31.5">
      <c r="A67" s="307" t="s">
        <v>166</v>
      </c>
      <c r="B67" s="227" t="s">
        <v>22</v>
      </c>
      <c r="C67" s="227" t="s">
        <v>75</v>
      </c>
      <c r="D67" s="227" t="s">
        <v>277</v>
      </c>
      <c r="E67" s="204">
        <v>244</v>
      </c>
      <c r="F67" s="342">
        <v>70</v>
      </c>
    </row>
    <row r="68" spans="1:6" ht="12.75">
      <c r="A68" s="299" t="s">
        <v>126</v>
      </c>
      <c r="B68" s="225" t="s">
        <v>22</v>
      </c>
      <c r="C68" s="225" t="s">
        <v>75</v>
      </c>
      <c r="D68" s="199" t="s">
        <v>125</v>
      </c>
      <c r="E68" s="199"/>
      <c r="F68" s="340">
        <f>F69</f>
        <v>23.5</v>
      </c>
    </row>
    <row r="69" spans="1:6" ht="36">
      <c r="A69" s="308" t="s">
        <v>127</v>
      </c>
      <c r="B69" s="227" t="s">
        <v>22</v>
      </c>
      <c r="C69" s="227" t="s">
        <v>75</v>
      </c>
      <c r="D69" s="204" t="s">
        <v>117</v>
      </c>
      <c r="E69" s="204"/>
      <c r="F69" s="342">
        <f>F70</f>
        <v>23.5</v>
      </c>
    </row>
    <row r="70" spans="1:6" ht="12.75">
      <c r="A70" s="310" t="s">
        <v>59</v>
      </c>
      <c r="B70" s="227" t="s">
        <v>22</v>
      </c>
      <c r="C70" s="227" t="s">
        <v>75</v>
      </c>
      <c r="D70" s="215" t="s">
        <v>60</v>
      </c>
      <c r="E70" s="311" t="s">
        <v>170</v>
      </c>
      <c r="F70" s="342">
        <v>23.5</v>
      </c>
    </row>
    <row r="71" spans="1:6" ht="12.75">
      <c r="A71" s="316" t="s">
        <v>176</v>
      </c>
      <c r="B71" s="225" t="s">
        <v>22</v>
      </c>
      <c r="C71" s="225" t="s">
        <v>71</v>
      </c>
      <c r="D71" s="199"/>
      <c r="E71" s="199"/>
      <c r="F71" s="340">
        <f>F72</f>
        <v>53.5</v>
      </c>
    </row>
    <row r="72" spans="1:6" ht="12.75">
      <c r="A72" s="326" t="s">
        <v>177</v>
      </c>
      <c r="B72" s="204" t="s">
        <v>22</v>
      </c>
      <c r="C72" s="204" t="s">
        <v>71</v>
      </c>
      <c r="D72" s="204" t="s">
        <v>154</v>
      </c>
      <c r="E72" s="223"/>
      <c r="F72" s="342">
        <f>F73</f>
        <v>53.5</v>
      </c>
    </row>
    <row r="73" spans="1:6" ht="25.5">
      <c r="A73" s="343" t="s">
        <v>215</v>
      </c>
      <c r="B73" s="230" t="s">
        <v>22</v>
      </c>
      <c r="C73" s="230" t="s">
        <v>71</v>
      </c>
      <c r="D73" s="230" t="s">
        <v>206</v>
      </c>
      <c r="E73" s="231"/>
      <c r="F73" s="344">
        <f>F74</f>
        <v>53.5</v>
      </c>
    </row>
    <row r="74" spans="1:6" ht="32.25" thickBot="1">
      <c r="A74" s="345" t="s">
        <v>166</v>
      </c>
      <c r="B74" s="346" t="s">
        <v>22</v>
      </c>
      <c r="C74" s="346" t="s">
        <v>71</v>
      </c>
      <c r="D74" s="346" t="s">
        <v>206</v>
      </c>
      <c r="E74" s="347">
        <v>244</v>
      </c>
      <c r="F74" s="348">
        <v>53.5</v>
      </c>
    </row>
    <row r="75" spans="1:6" s="106" customFormat="1" ht="16.5" customHeight="1">
      <c r="A75" s="349" t="s">
        <v>123</v>
      </c>
      <c r="B75" s="323" t="s">
        <v>30</v>
      </c>
      <c r="C75" s="323"/>
      <c r="D75" s="323"/>
      <c r="E75" s="350"/>
      <c r="F75" s="339">
        <f>F76+F89</f>
        <v>974</v>
      </c>
    </row>
    <row r="76" spans="1:6" s="106" customFormat="1" ht="12.75">
      <c r="A76" s="299" t="s">
        <v>124</v>
      </c>
      <c r="B76" s="199" t="s">
        <v>30</v>
      </c>
      <c r="C76" s="199" t="s">
        <v>75</v>
      </c>
      <c r="D76" s="199"/>
      <c r="E76" s="351"/>
      <c r="F76" s="340">
        <f>F77+F86+F78</f>
        <v>962</v>
      </c>
    </row>
    <row r="77" spans="1:6" s="106" customFormat="1" ht="12.75">
      <c r="A77" s="326" t="s">
        <v>177</v>
      </c>
      <c r="B77" s="204" t="s">
        <v>30</v>
      </c>
      <c r="C77" s="204" t="s">
        <v>75</v>
      </c>
      <c r="D77" s="204" t="s">
        <v>154</v>
      </c>
      <c r="E77" s="352"/>
      <c r="F77" s="340">
        <f>F80</f>
        <v>750</v>
      </c>
    </row>
    <row r="78" spans="1:6" s="106" customFormat="1" ht="25.5">
      <c r="A78" s="316" t="s">
        <v>326</v>
      </c>
      <c r="B78" s="199" t="s">
        <v>30</v>
      </c>
      <c r="C78" s="199" t="s">
        <v>75</v>
      </c>
      <c r="D78" s="199" t="s">
        <v>325</v>
      </c>
      <c r="E78" s="352"/>
      <c r="F78" s="340">
        <f>F79</f>
        <v>212</v>
      </c>
    </row>
    <row r="79" spans="1:6" s="106" customFormat="1" ht="31.5">
      <c r="A79" s="353" t="s">
        <v>166</v>
      </c>
      <c r="B79" s="204" t="s">
        <v>30</v>
      </c>
      <c r="C79" s="204" t="s">
        <v>75</v>
      </c>
      <c r="D79" s="204" t="s">
        <v>325</v>
      </c>
      <c r="E79" s="354" t="s">
        <v>173</v>
      </c>
      <c r="F79" s="340">
        <v>212</v>
      </c>
    </row>
    <row r="80" spans="1:6" s="106" customFormat="1" ht="25.5">
      <c r="A80" s="355" t="s">
        <v>316</v>
      </c>
      <c r="B80" s="199" t="s">
        <v>30</v>
      </c>
      <c r="C80" s="199" t="s">
        <v>75</v>
      </c>
      <c r="D80" s="199" t="s">
        <v>315</v>
      </c>
      <c r="E80" s="352"/>
      <c r="F80" s="340">
        <f>F81</f>
        <v>750</v>
      </c>
    </row>
    <row r="81" spans="1:6" ht="31.5">
      <c r="A81" s="307" t="s">
        <v>166</v>
      </c>
      <c r="B81" s="204" t="s">
        <v>30</v>
      </c>
      <c r="C81" s="204" t="s">
        <v>75</v>
      </c>
      <c r="D81" s="204" t="s">
        <v>317</v>
      </c>
      <c r="E81" s="356" t="s">
        <v>173</v>
      </c>
      <c r="F81" s="342">
        <v>750</v>
      </c>
    </row>
    <row r="82" spans="1:6" s="106" customFormat="1" ht="12.75" hidden="1">
      <c r="A82" s="326"/>
      <c r="B82" s="204"/>
      <c r="C82" s="204"/>
      <c r="D82" s="204"/>
      <c r="E82" s="352"/>
      <c r="F82" s="340"/>
    </row>
    <row r="83" spans="1:6" s="106" customFormat="1" ht="63.75" hidden="1">
      <c r="A83" s="301" t="s">
        <v>218</v>
      </c>
      <c r="B83" s="204" t="s">
        <v>30</v>
      </c>
      <c r="C83" s="204" t="s">
        <v>75</v>
      </c>
      <c r="D83" s="239" t="s">
        <v>219</v>
      </c>
      <c r="E83" s="352"/>
      <c r="F83" s="340">
        <f>F84+F85</f>
        <v>0</v>
      </c>
    </row>
    <row r="84" spans="1:6" s="106" customFormat="1" ht="31.5" hidden="1">
      <c r="A84" s="307" t="s">
        <v>165</v>
      </c>
      <c r="B84" s="204" t="s">
        <v>30</v>
      </c>
      <c r="C84" s="204" t="s">
        <v>75</v>
      </c>
      <c r="D84" s="239" t="s">
        <v>219</v>
      </c>
      <c r="E84" s="302">
        <v>243</v>
      </c>
      <c r="F84" s="342"/>
    </row>
    <row r="85" spans="1:6" s="106" customFormat="1" ht="31.5" hidden="1">
      <c r="A85" s="307" t="s">
        <v>166</v>
      </c>
      <c r="B85" s="204" t="s">
        <v>30</v>
      </c>
      <c r="C85" s="204" t="s">
        <v>75</v>
      </c>
      <c r="D85" s="239" t="s">
        <v>219</v>
      </c>
      <c r="E85" s="302">
        <v>244</v>
      </c>
      <c r="F85" s="342"/>
    </row>
    <row r="86" spans="1:6" s="106" customFormat="1" ht="15.75" hidden="1">
      <c r="A86" s="353" t="s">
        <v>278</v>
      </c>
      <c r="B86" s="230" t="s">
        <v>30</v>
      </c>
      <c r="C86" s="230" t="s">
        <v>75</v>
      </c>
      <c r="D86" s="258" t="s">
        <v>216</v>
      </c>
      <c r="E86" s="357"/>
      <c r="F86" s="344">
        <f>F87</f>
        <v>0</v>
      </c>
    </row>
    <row r="87" spans="1:6" s="106" customFormat="1" ht="54" customHeight="1" hidden="1">
      <c r="A87" s="353" t="s">
        <v>279</v>
      </c>
      <c r="B87" s="230" t="s">
        <v>30</v>
      </c>
      <c r="C87" s="230" t="s">
        <v>75</v>
      </c>
      <c r="D87" s="258" t="s">
        <v>217</v>
      </c>
      <c r="E87" s="357"/>
      <c r="F87" s="344">
        <f>F88</f>
        <v>0</v>
      </c>
    </row>
    <row r="88" spans="1:6" s="106" customFormat="1" ht="31.5" hidden="1">
      <c r="A88" s="307" t="s">
        <v>166</v>
      </c>
      <c r="B88" s="204" t="s">
        <v>30</v>
      </c>
      <c r="C88" s="204" t="s">
        <v>75</v>
      </c>
      <c r="D88" s="239" t="s">
        <v>217</v>
      </c>
      <c r="E88" s="302">
        <v>244</v>
      </c>
      <c r="F88" s="342"/>
    </row>
    <row r="89" spans="1:6" s="106" customFormat="1" ht="12.75">
      <c r="A89" s="358" t="s">
        <v>291</v>
      </c>
      <c r="B89" s="241" t="s">
        <v>30</v>
      </c>
      <c r="C89" s="241" t="s">
        <v>292</v>
      </c>
      <c r="D89" s="239"/>
      <c r="E89" s="302"/>
      <c r="F89" s="342">
        <f>F90</f>
        <v>12</v>
      </c>
    </row>
    <row r="90" spans="1:6" s="106" customFormat="1" ht="36">
      <c r="A90" s="308" t="s">
        <v>293</v>
      </c>
      <c r="B90" s="204" t="s">
        <v>30</v>
      </c>
      <c r="C90" s="204" t="s">
        <v>292</v>
      </c>
      <c r="D90" s="239" t="s">
        <v>338</v>
      </c>
      <c r="E90" s="302"/>
      <c r="F90" s="342">
        <f>F91</f>
        <v>12</v>
      </c>
    </row>
    <row r="91" spans="1:6" s="106" customFormat="1" ht="16.5" thickBot="1">
      <c r="A91" s="307" t="s">
        <v>81</v>
      </c>
      <c r="B91" s="320" t="s">
        <v>30</v>
      </c>
      <c r="C91" s="320" t="s">
        <v>292</v>
      </c>
      <c r="D91" s="359" t="s">
        <v>338</v>
      </c>
      <c r="E91" s="328">
        <v>540</v>
      </c>
      <c r="F91" s="360">
        <v>12</v>
      </c>
    </row>
    <row r="92" spans="1:6" ht="14.25">
      <c r="A92" s="322" t="s">
        <v>33</v>
      </c>
      <c r="B92" s="323" t="s">
        <v>31</v>
      </c>
      <c r="C92" s="323" t="s">
        <v>18</v>
      </c>
      <c r="D92" s="323" t="s">
        <v>19</v>
      </c>
      <c r="E92" s="324" t="s">
        <v>17</v>
      </c>
      <c r="F92" s="361">
        <f>F93+F101+F111</f>
        <v>5584.4</v>
      </c>
    </row>
    <row r="93" spans="1:6" ht="12.75">
      <c r="A93" s="362" t="s">
        <v>34</v>
      </c>
      <c r="B93" s="199" t="s">
        <v>31</v>
      </c>
      <c r="C93" s="199" t="s">
        <v>21</v>
      </c>
      <c r="D93" s="199" t="s">
        <v>19</v>
      </c>
      <c r="E93" s="304" t="s">
        <v>17</v>
      </c>
      <c r="F93" s="314">
        <f>F94</f>
        <v>540</v>
      </c>
    </row>
    <row r="94" spans="1:6" ht="12.75">
      <c r="A94" s="326" t="s">
        <v>177</v>
      </c>
      <c r="B94" s="204" t="s">
        <v>31</v>
      </c>
      <c r="C94" s="204" t="s">
        <v>21</v>
      </c>
      <c r="D94" s="204" t="s">
        <v>154</v>
      </c>
      <c r="E94" s="302" t="s">
        <v>17</v>
      </c>
      <c r="F94" s="315">
        <f>F95+F97+F99</f>
        <v>540</v>
      </c>
    </row>
    <row r="95" spans="1:6" ht="38.25">
      <c r="A95" s="363" t="s">
        <v>178</v>
      </c>
      <c r="B95" s="244" t="s">
        <v>31</v>
      </c>
      <c r="C95" s="244" t="s">
        <v>21</v>
      </c>
      <c r="D95" s="244" t="s">
        <v>210</v>
      </c>
      <c r="E95" s="245"/>
      <c r="F95" s="364">
        <f>F96</f>
        <v>370</v>
      </c>
    </row>
    <row r="96" spans="1:6" ht="31.5">
      <c r="A96" s="353" t="s">
        <v>165</v>
      </c>
      <c r="B96" s="230" t="s">
        <v>31</v>
      </c>
      <c r="C96" s="230" t="s">
        <v>21</v>
      </c>
      <c r="D96" s="230" t="s">
        <v>210</v>
      </c>
      <c r="E96" s="365">
        <v>243</v>
      </c>
      <c r="F96" s="344">
        <v>370</v>
      </c>
    </row>
    <row r="97" spans="1:6" ht="59.25" customHeight="1">
      <c r="A97" s="363" t="s">
        <v>179</v>
      </c>
      <c r="B97" s="244" t="s">
        <v>31</v>
      </c>
      <c r="C97" s="244" t="s">
        <v>21</v>
      </c>
      <c r="D97" s="244" t="s">
        <v>212</v>
      </c>
      <c r="E97" s="245"/>
      <c r="F97" s="364">
        <f>F98</f>
        <v>70</v>
      </c>
    </row>
    <row r="98" spans="1:6" ht="31.5">
      <c r="A98" s="307" t="s">
        <v>166</v>
      </c>
      <c r="B98" s="230" t="s">
        <v>31</v>
      </c>
      <c r="C98" s="230" t="s">
        <v>21</v>
      </c>
      <c r="D98" s="230" t="s">
        <v>212</v>
      </c>
      <c r="E98" s="365">
        <v>244</v>
      </c>
      <c r="F98" s="344">
        <v>70</v>
      </c>
    </row>
    <row r="99" spans="1:6" ht="38.25">
      <c r="A99" s="363" t="s">
        <v>180</v>
      </c>
      <c r="B99" s="244" t="s">
        <v>31</v>
      </c>
      <c r="C99" s="244" t="s">
        <v>21</v>
      </c>
      <c r="D99" s="244" t="s">
        <v>213</v>
      </c>
      <c r="E99" s="245"/>
      <c r="F99" s="364">
        <f>F100</f>
        <v>100</v>
      </c>
    </row>
    <row r="100" spans="1:6" ht="31.5">
      <c r="A100" s="307" t="s">
        <v>166</v>
      </c>
      <c r="B100" s="230" t="s">
        <v>31</v>
      </c>
      <c r="C100" s="230" t="s">
        <v>21</v>
      </c>
      <c r="D100" s="230" t="s">
        <v>213</v>
      </c>
      <c r="E100" s="365" t="s">
        <v>173</v>
      </c>
      <c r="F100" s="344">
        <v>100</v>
      </c>
    </row>
    <row r="101" spans="1:6" ht="12.75">
      <c r="A101" s="299" t="s">
        <v>12</v>
      </c>
      <c r="B101" s="199" t="s">
        <v>31</v>
      </c>
      <c r="C101" s="199" t="s">
        <v>28</v>
      </c>
      <c r="D101" s="199"/>
      <c r="E101" s="304"/>
      <c r="F101" s="314">
        <f>F103+F105+F107+F109</f>
        <v>4474.2</v>
      </c>
    </row>
    <row r="102" spans="1:6" s="107" customFormat="1" ht="12.75">
      <c r="A102" s="301" t="s">
        <v>155</v>
      </c>
      <c r="B102" s="204" t="s">
        <v>31</v>
      </c>
      <c r="C102" s="204" t="s">
        <v>28</v>
      </c>
      <c r="D102" s="204" t="s">
        <v>154</v>
      </c>
      <c r="E102" s="204"/>
      <c r="F102" s="315">
        <f>F103+F105+F107</f>
        <v>2300</v>
      </c>
    </row>
    <row r="103" spans="1:6" s="107" customFormat="1" ht="30.75" customHeight="1">
      <c r="A103" s="299" t="s">
        <v>319</v>
      </c>
      <c r="B103" s="199" t="s">
        <v>31</v>
      </c>
      <c r="C103" s="199" t="s">
        <v>28</v>
      </c>
      <c r="D103" s="199" t="s">
        <v>318</v>
      </c>
      <c r="E103" s="304"/>
      <c r="F103" s="314">
        <f>F104</f>
        <v>200</v>
      </c>
    </row>
    <row r="104" spans="1:6" s="107" customFormat="1" ht="31.5">
      <c r="A104" s="307" t="s">
        <v>166</v>
      </c>
      <c r="B104" s="204" t="s">
        <v>31</v>
      </c>
      <c r="C104" s="204" t="s">
        <v>28</v>
      </c>
      <c r="D104" s="204" t="s">
        <v>318</v>
      </c>
      <c r="E104" s="302" t="s">
        <v>173</v>
      </c>
      <c r="F104" s="315">
        <v>200</v>
      </c>
    </row>
    <row r="105" spans="1:6" s="107" customFormat="1" ht="31.5" customHeight="1">
      <c r="A105" s="299" t="s">
        <v>321</v>
      </c>
      <c r="B105" s="199" t="s">
        <v>31</v>
      </c>
      <c r="C105" s="199" t="s">
        <v>28</v>
      </c>
      <c r="D105" s="199" t="s">
        <v>320</v>
      </c>
      <c r="E105" s="304"/>
      <c r="F105" s="314">
        <f>F106</f>
        <v>2000</v>
      </c>
    </row>
    <row r="106" spans="1:6" s="107" customFormat="1" ht="31.5">
      <c r="A106" s="307" t="s">
        <v>166</v>
      </c>
      <c r="B106" s="204" t="s">
        <v>31</v>
      </c>
      <c r="C106" s="204" t="s">
        <v>28</v>
      </c>
      <c r="D106" s="204" t="s">
        <v>320</v>
      </c>
      <c r="E106" s="302" t="s">
        <v>173</v>
      </c>
      <c r="F106" s="315">
        <v>2000</v>
      </c>
    </row>
    <row r="107" spans="1:6" s="107" customFormat="1" ht="38.25">
      <c r="A107" s="363" t="s">
        <v>180</v>
      </c>
      <c r="B107" s="244" t="s">
        <v>31</v>
      </c>
      <c r="C107" s="244" t="s">
        <v>28</v>
      </c>
      <c r="D107" s="244" t="s">
        <v>213</v>
      </c>
      <c r="E107" s="366"/>
      <c r="F107" s="367">
        <f>F108</f>
        <v>100</v>
      </c>
    </row>
    <row r="108" spans="1:6" s="107" customFormat="1" ht="31.5">
      <c r="A108" s="353" t="s">
        <v>166</v>
      </c>
      <c r="B108" s="230" t="s">
        <v>31</v>
      </c>
      <c r="C108" s="230" t="s">
        <v>28</v>
      </c>
      <c r="D108" s="230" t="s">
        <v>213</v>
      </c>
      <c r="E108" s="365">
        <v>244</v>
      </c>
      <c r="F108" s="368">
        <v>100</v>
      </c>
    </row>
    <row r="109" spans="1:6" s="107" customFormat="1" ht="25.5">
      <c r="A109" s="369" t="s">
        <v>322</v>
      </c>
      <c r="B109" s="199" t="s">
        <v>31</v>
      </c>
      <c r="C109" s="199" t="s">
        <v>28</v>
      </c>
      <c r="D109" s="250" t="s">
        <v>323</v>
      </c>
      <c r="E109" s="304"/>
      <c r="F109" s="314">
        <f>F110</f>
        <v>2174.2</v>
      </c>
    </row>
    <row r="110" spans="1:6" ht="27.75" customHeight="1">
      <c r="A110" s="370" t="s">
        <v>165</v>
      </c>
      <c r="B110" s="204" t="s">
        <v>31</v>
      </c>
      <c r="C110" s="204" t="s">
        <v>28</v>
      </c>
      <c r="D110" s="252" t="s">
        <v>324</v>
      </c>
      <c r="E110" s="302">
        <v>244</v>
      </c>
      <c r="F110" s="315">
        <v>2174.2</v>
      </c>
    </row>
    <row r="111" spans="1:6" ht="12.75">
      <c r="A111" s="362" t="s">
        <v>13</v>
      </c>
      <c r="B111" s="199" t="s">
        <v>31</v>
      </c>
      <c r="C111" s="199" t="s">
        <v>22</v>
      </c>
      <c r="D111" s="199" t="s">
        <v>19</v>
      </c>
      <c r="E111" s="304" t="s">
        <v>17</v>
      </c>
      <c r="F111" s="314">
        <f>F112</f>
        <v>570.2</v>
      </c>
    </row>
    <row r="112" spans="1:6" ht="12.75">
      <c r="A112" s="326" t="s">
        <v>177</v>
      </c>
      <c r="B112" s="204" t="s">
        <v>31</v>
      </c>
      <c r="C112" s="204" t="s">
        <v>22</v>
      </c>
      <c r="D112" s="204" t="s">
        <v>154</v>
      </c>
      <c r="E112" s="302" t="s">
        <v>17</v>
      </c>
      <c r="F112" s="315">
        <f>F113+F115+F117+F119</f>
        <v>570.2</v>
      </c>
    </row>
    <row r="113" spans="1:6" ht="25.5">
      <c r="A113" s="371" t="s">
        <v>222</v>
      </c>
      <c r="B113" s="244" t="s">
        <v>31</v>
      </c>
      <c r="C113" s="244" t="s">
        <v>22</v>
      </c>
      <c r="D113" s="244" t="s">
        <v>223</v>
      </c>
      <c r="E113" s="372"/>
      <c r="F113" s="373">
        <f>F114</f>
        <v>290.2</v>
      </c>
    </row>
    <row r="114" spans="1:6" ht="31.5">
      <c r="A114" s="353" t="s">
        <v>166</v>
      </c>
      <c r="B114" s="230" t="s">
        <v>31</v>
      </c>
      <c r="C114" s="230" t="s">
        <v>22</v>
      </c>
      <c r="D114" s="230" t="s">
        <v>223</v>
      </c>
      <c r="E114" s="365">
        <v>244</v>
      </c>
      <c r="F114" s="374">
        <v>290.2</v>
      </c>
    </row>
    <row r="115" spans="1:6" ht="25.5">
      <c r="A115" s="316" t="s">
        <v>326</v>
      </c>
      <c r="B115" s="199" t="s">
        <v>31</v>
      </c>
      <c r="C115" s="199" t="s">
        <v>28</v>
      </c>
      <c r="D115" s="199" t="s">
        <v>325</v>
      </c>
      <c r="E115" s="352"/>
      <c r="F115" s="340">
        <f>F116</f>
        <v>115</v>
      </c>
    </row>
    <row r="116" spans="1:6" ht="31.5">
      <c r="A116" s="353" t="s">
        <v>166</v>
      </c>
      <c r="B116" s="204" t="s">
        <v>31</v>
      </c>
      <c r="C116" s="204" t="s">
        <v>28</v>
      </c>
      <c r="D116" s="204" t="s">
        <v>325</v>
      </c>
      <c r="E116" s="354" t="s">
        <v>173</v>
      </c>
      <c r="F116" s="340">
        <v>115</v>
      </c>
    </row>
    <row r="117" spans="1:6" ht="25.5">
      <c r="A117" s="363" t="s">
        <v>221</v>
      </c>
      <c r="B117" s="244" t="s">
        <v>31</v>
      </c>
      <c r="C117" s="244" t="s">
        <v>22</v>
      </c>
      <c r="D117" s="257" t="s">
        <v>220</v>
      </c>
      <c r="E117" s="375" t="s">
        <v>17</v>
      </c>
      <c r="F117" s="367">
        <f>F118</f>
        <v>140</v>
      </c>
    </row>
    <row r="118" spans="1:6" ht="31.5">
      <c r="A118" s="353" t="s">
        <v>166</v>
      </c>
      <c r="B118" s="230" t="s">
        <v>31</v>
      </c>
      <c r="C118" s="230" t="s">
        <v>22</v>
      </c>
      <c r="D118" s="258" t="s">
        <v>220</v>
      </c>
      <c r="E118" s="365">
        <v>244</v>
      </c>
      <c r="F118" s="368">
        <v>140</v>
      </c>
    </row>
    <row r="119" spans="1:6" ht="47.25">
      <c r="A119" s="376" t="s">
        <v>327</v>
      </c>
      <c r="B119" s="244" t="s">
        <v>31</v>
      </c>
      <c r="C119" s="244" t="s">
        <v>22</v>
      </c>
      <c r="D119" s="257" t="s">
        <v>328</v>
      </c>
      <c r="E119" s="366"/>
      <c r="F119" s="367">
        <f>F120</f>
        <v>25</v>
      </c>
    </row>
    <row r="120" spans="1:6" ht="16.5" thickBot="1">
      <c r="A120" s="345"/>
      <c r="B120" s="346"/>
      <c r="C120" s="346"/>
      <c r="D120" s="377"/>
      <c r="E120" s="347" t="s">
        <v>173</v>
      </c>
      <c r="F120" s="378">
        <v>25</v>
      </c>
    </row>
    <row r="121" spans="1:8" ht="14.25">
      <c r="A121" s="322" t="s">
        <v>134</v>
      </c>
      <c r="B121" s="379" t="s">
        <v>36</v>
      </c>
      <c r="C121" s="379"/>
      <c r="D121" s="379"/>
      <c r="E121" s="380"/>
      <c r="F121" s="325">
        <f>F122</f>
        <v>5281.099999999999</v>
      </c>
      <c r="H121" s="108"/>
    </row>
    <row r="122" spans="1:6" ht="12.75">
      <c r="A122" s="299" t="s">
        <v>37</v>
      </c>
      <c r="B122" s="199" t="s">
        <v>36</v>
      </c>
      <c r="C122" s="199" t="s">
        <v>21</v>
      </c>
      <c r="D122" s="199" t="s">
        <v>19</v>
      </c>
      <c r="E122" s="304" t="s">
        <v>17</v>
      </c>
      <c r="F122" s="314">
        <f>F123+F131</f>
        <v>5281.099999999999</v>
      </c>
    </row>
    <row r="123" spans="1:6" ht="12.75">
      <c r="A123" s="299" t="s">
        <v>38</v>
      </c>
      <c r="B123" s="199" t="s">
        <v>36</v>
      </c>
      <c r="C123" s="199" t="s">
        <v>21</v>
      </c>
      <c r="D123" s="199" t="s">
        <v>11</v>
      </c>
      <c r="E123" s="304"/>
      <c r="F123" s="314">
        <f>F124+F129</f>
        <v>4107.9</v>
      </c>
    </row>
    <row r="124" spans="1:6" s="106" customFormat="1" ht="12.75">
      <c r="A124" s="299" t="s">
        <v>43</v>
      </c>
      <c r="B124" s="199" t="s">
        <v>36</v>
      </c>
      <c r="C124" s="199" t="s">
        <v>21</v>
      </c>
      <c r="D124" s="199" t="s">
        <v>42</v>
      </c>
      <c r="E124" s="304"/>
      <c r="F124" s="314">
        <f>SUM(F125:F128)</f>
        <v>4085.6</v>
      </c>
    </row>
    <row r="125" spans="1:6" ht="15" customHeight="1">
      <c r="A125" s="307" t="s">
        <v>162</v>
      </c>
      <c r="B125" s="204" t="s">
        <v>36</v>
      </c>
      <c r="C125" s="204" t="s">
        <v>21</v>
      </c>
      <c r="D125" s="204" t="s">
        <v>42</v>
      </c>
      <c r="E125" s="302" t="s">
        <v>181</v>
      </c>
      <c r="F125" s="315">
        <v>2762.7</v>
      </c>
    </row>
    <row r="126" spans="1:6" ht="31.5">
      <c r="A126" s="307" t="s">
        <v>164</v>
      </c>
      <c r="B126" s="204" t="s">
        <v>36</v>
      </c>
      <c r="C126" s="204" t="s">
        <v>21</v>
      </c>
      <c r="D126" s="204" t="s">
        <v>42</v>
      </c>
      <c r="E126" s="302">
        <v>242</v>
      </c>
      <c r="F126" s="315">
        <v>56.3</v>
      </c>
    </row>
    <row r="127" spans="1:6" ht="31.5">
      <c r="A127" s="307" t="s">
        <v>166</v>
      </c>
      <c r="B127" s="204" t="s">
        <v>36</v>
      </c>
      <c r="C127" s="204" t="s">
        <v>21</v>
      </c>
      <c r="D127" s="204" t="s">
        <v>42</v>
      </c>
      <c r="E127" s="302">
        <v>244</v>
      </c>
      <c r="F127" s="315">
        <v>1261.6</v>
      </c>
    </row>
    <row r="128" spans="1:6" ht="15.75">
      <c r="A128" s="307" t="s">
        <v>167</v>
      </c>
      <c r="B128" s="204" t="s">
        <v>36</v>
      </c>
      <c r="C128" s="204" t="s">
        <v>21</v>
      </c>
      <c r="D128" s="204" t="s">
        <v>42</v>
      </c>
      <c r="E128" s="302">
        <v>851</v>
      </c>
      <c r="F128" s="306">
        <v>5</v>
      </c>
    </row>
    <row r="129" spans="1:6" s="106" customFormat="1" ht="27">
      <c r="A129" s="381" t="s">
        <v>44</v>
      </c>
      <c r="B129" s="262" t="s">
        <v>36</v>
      </c>
      <c r="C129" s="262" t="s">
        <v>21</v>
      </c>
      <c r="D129" s="262" t="s">
        <v>295</v>
      </c>
      <c r="E129" s="382"/>
      <c r="F129" s="383">
        <f>F130</f>
        <v>22.3</v>
      </c>
    </row>
    <row r="130" spans="1:6" ht="15.75">
      <c r="A130" s="353" t="s">
        <v>162</v>
      </c>
      <c r="B130" s="230" t="s">
        <v>36</v>
      </c>
      <c r="C130" s="230" t="s">
        <v>21</v>
      </c>
      <c r="D130" s="264" t="s">
        <v>295</v>
      </c>
      <c r="E130" s="357" t="s">
        <v>181</v>
      </c>
      <c r="F130" s="368">
        <v>22.3</v>
      </c>
    </row>
    <row r="131" spans="1:6" ht="12.75">
      <c r="A131" s="299" t="s">
        <v>63</v>
      </c>
      <c r="B131" s="260" t="s">
        <v>36</v>
      </c>
      <c r="C131" s="260" t="s">
        <v>21</v>
      </c>
      <c r="D131" s="260" t="s">
        <v>64</v>
      </c>
      <c r="E131" s="384"/>
      <c r="F131" s="314">
        <f>F132</f>
        <v>1173.1999999999998</v>
      </c>
    </row>
    <row r="132" spans="1:6" s="106" customFormat="1" ht="12.75">
      <c r="A132" s="299" t="s">
        <v>43</v>
      </c>
      <c r="B132" s="260" t="s">
        <v>36</v>
      </c>
      <c r="C132" s="260" t="s">
        <v>21</v>
      </c>
      <c r="D132" s="260" t="s">
        <v>65</v>
      </c>
      <c r="E132" s="266"/>
      <c r="F132" s="314">
        <f>SUM(F133:F137)+F138+F140+F142</f>
        <v>1173.1999999999998</v>
      </c>
    </row>
    <row r="133" spans="1:6" ht="13.5" customHeight="1">
      <c r="A133" s="307" t="s">
        <v>162</v>
      </c>
      <c r="B133" s="264" t="s">
        <v>36</v>
      </c>
      <c r="C133" s="264" t="s">
        <v>21</v>
      </c>
      <c r="D133" s="216" t="s">
        <v>65</v>
      </c>
      <c r="E133" s="302" t="s">
        <v>181</v>
      </c>
      <c r="F133" s="385">
        <v>782.5</v>
      </c>
    </row>
    <row r="134" spans="1:6" ht="15.75" hidden="1">
      <c r="A134" s="307" t="s">
        <v>163</v>
      </c>
      <c r="B134" s="264" t="s">
        <v>36</v>
      </c>
      <c r="C134" s="264" t="s">
        <v>21</v>
      </c>
      <c r="D134" s="216" t="s">
        <v>65</v>
      </c>
      <c r="E134" s="302" t="s">
        <v>182</v>
      </c>
      <c r="F134" s="385"/>
    </row>
    <row r="135" spans="1:6" ht="31.5" hidden="1">
      <c r="A135" s="307" t="s">
        <v>165</v>
      </c>
      <c r="B135" s="264" t="s">
        <v>36</v>
      </c>
      <c r="C135" s="264" t="s">
        <v>21</v>
      </c>
      <c r="D135" s="216" t="s">
        <v>65</v>
      </c>
      <c r="E135" s="302">
        <v>243</v>
      </c>
      <c r="F135" s="385"/>
    </row>
    <row r="136" spans="1:6" ht="31.5">
      <c r="A136" s="307" t="s">
        <v>166</v>
      </c>
      <c r="B136" s="264" t="s">
        <v>36</v>
      </c>
      <c r="C136" s="264" t="s">
        <v>21</v>
      </c>
      <c r="D136" s="216" t="s">
        <v>65</v>
      </c>
      <c r="E136" s="302">
        <v>244</v>
      </c>
      <c r="F136" s="385">
        <v>98.3</v>
      </c>
    </row>
    <row r="137" spans="1:6" ht="15.75">
      <c r="A137" s="307" t="s">
        <v>167</v>
      </c>
      <c r="B137" s="204" t="s">
        <v>36</v>
      </c>
      <c r="C137" s="204" t="s">
        <v>21</v>
      </c>
      <c r="D137" s="204" t="s">
        <v>65</v>
      </c>
      <c r="E137" s="302">
        <v>851</v>
      </c>
      <c r="F137" s="385">
        <v>3</v>
      </c>
    </row>
    <row r="138" spans="1:6" ht="27">
      <c r="A138" s="381" t="s">
        <v>44</v>
      </c>
      <c r="B138" s="262" t="s">
        <v>36</v>
      </c>
      <c r="C138" s="262" t="s">
        <v>21</v>
      </c>
      <c r="D138" s="264" t="s">
        <v>295</v>
      </c>
      <c r="E138" s="262"/>
      <c r="F138" s="383">
        <f>F139</f>
        <v>4.1</v>
      </c>
    </row>
    <row r="139" spans="1:6" ht="15.75">
      <c r="A139" s="353" t="s">
        <v>162</v>
      </c>
      <c r="B139" s="230" t="s">
        <v>36</v>
      </c>
      <c r="C139" s="230" t="s">
        <v>21</v>
      </c>
      <c r="D139" s="264" t="s">
        <v>295</v>
      </c>
      <c r="E139" s="357" t="s">
        <v>181</v>
      </c>
      <c r="F139" s="368">
        <v>4.1</v>
      </c>
    </row>
    <row r="140" spans="1:6" ht="13.5">
      <c r="A140" s="386" t="s">
        <v>69</v>
      </c>
      <c r="B140" s="262" t="s">
        <v>36</v>
      </c>
      <c r="C140" s="262" t="s">
        <v>21</v>
      </c>
      <c r="D140" s="269" t="s">
        <v>296</v>
      </c>
      <c r="E140" s="262"/>
      <c r="F140" s="383">
        <f>F141</f>
        <v>10.3</v>
      </c>
    </row>
    <row r="141" spans="1:6" ht="15.75">
      <c r="A141" s="353" t="s">
        <v>162</v>
      </c>
      <c r="B141" s="230" t="s">
        <v>36</v>
      </c>
      <c r="C141" s="230" t="s">
        <v>21</v>
      </c>
      <c r="D141" s="269" t="s">
        <v>296</v>
      </c>
      <c r="E141" s="357" t="s">
        <v>181</v>
      </c>
      <c r="F141" s="368">
        <v>10.3</v>
      </c>
    </row>
    <row r="142" spans="1:6" s="106" customFormat="1" ht="25.5" customHeight="1">
      <c r="A142" s="387" t="s">
        <v>290</v>
      </c>
      <c r="B142" s="244" t="s">
        <v>36</v>
      </c>
      <c r="C142" s="244" t="s">
        <v>21</v>
      </c>
      <c r="D142" s="260" t="s">
        <v>297</v>
      </c>
      <c r="E142" s="375"/>
      <c r="F142" s="367">
        <f>F143</f>
        <v>275</v>
      </c>
    </row>
    <row r="143" spans="1:6" ht="32.25" thickBot="1">
      <c r="A143" s="345" t="s">
        <v>226</v>
      </c>
      <c r="B143" s="346" t="s">
        <v>36</v>
      </c>
      <c r="C143" s="346" t="s">
        <v>21</v>
      </c>
      <c r="D143" s="388" t="s">
        <v>297</v>
      </c>
      <c r="E143" s="389" t="s">
        <v>225</v>
      </c>
      <c r="F143" s="378">
        <v>275</v>
      </c>
    </row>
    <row r="144" spans="1:6" ht="14.25">
      <c r="A144" s="390" t="s">
        <v>70</v>
      </c>
      <c r="B144" s="391" t="s">
        <v>71</v>
      </c>
      <c r="C144" s="391"/>
      <c r="D144" s="391"/>
      <c r="E144" s="391"/>
      <c r="F144" s="392">
        <f>F145</f>
        <v>13</v>
      </c>
    </row>
    <row r="145" spans="1:6" ht="12.75">
      <c r="A145" s="222" t="s">
        <v>72</v>
      </c>
      <c r="B145" s="213" t="s">
        <v>71</v>
      </c>
      <c r="C145" s="213" t="s">
        <v>21</v>
      </c>
      <c r="D145" s="213"/>
      <c r="E145" s="213"/>
      <c r="F145" s="219">
        <f>F146</f>
        <v>13</v>
      </c>
    </row>
    <row r="146" spans="1:6" ht="12.75">
      <c r="A146" s="222" t="s">
        <v>74</v>
      </c>
      <c r="B146" s="213" t="s">
        <v>71</v>
      </c>
      <c r="C146" s="213" t="s">
        <v>21</v>
      </c>
      <c r="D146" s="213" t="s">
        <v>73</v>
      </c>
      <c r="E146" s="213"/>
      <c r="F146" s="267">
        <f>F147</f>
        <v>13</v>
      </c>
    </row>
    <row r="147" spans="1:6" ht="12.75">
      <c r="A147" s="222" t="s">
        <v>209</v>
      </c>
      <c r="B147" s="213" t="s">
        <v>71</v>
      </c>
      <c r="C147" s="213" t="s">
        <v>21</v>
      </c>
      <c r="D147" s="213" t="s">
        <v>73</v>
      </c>
      <c r="E147" s="213" t="s">
        <v>183</v>
      </c>
      <c r="F147" s="267">
        <v>13</v>
      </c>
    </row>
    <row r="148" ht="12.75">
      <c r="F148" s="109">
        <f>F10+F53+F64+F75+F92+F121+F144</f>
        <v>16433</v>
      </c>
    </row>
    <row r="150" spans="5:6" ht="12.75">
      <c r="E150" s="12" t="s">
        <v>21</v>
      </c>
      <c r="F150" s="13">
        <f>F10</f>
        <v>4282.6</v>
      </c>
    </row>
    <row r="151" spans="5:6" ht="12.75">
      <c r="E151" s="12" t="s">
        <v>28</v>
      </c>
      <c r="F151" s="13">
        <f>F53</f>
        <v>150.9</v>
      </c>
    </row>
    <row r="152" spans="5:6" ht="12.75">
      <c r="E152" s="12" t="s">
        <v>22</v>
      </c>
      <c r="F152" s="13">
        <f>F64</f>
        <v>147</v>
      </c>
    </row>
    <row r="153" spans="5:6" ht="12.75">
      <c r="E153" s="12" t="s">
        <v>30</v>
      </c>
      <c r="F153" s="13">
        <f>F75</f>
        <v>974</v>
      </c>
    </row>
    <row r="154" spans="5:6" ht="12.75">
      <c r="E154" s="12" t="s">
        <v>31</v>
      </c>
      <c r="F154" s="13">
        <f>F92</f>
        <v>5584.4</v>
      </c>
    </row>
    <row r="155" spans="5:6" ht="12.75" hidden="1">
      <c r="E155" s="12" t="s">
        <v>35</v>
      </c>
      <c r="F155" s="13"/>
    </row>
    <row r="156" spans="5:6" ht="12.75">
      <c r="E156" s="12" t="s">
        <v>36</v>
      </c>
      <c r="F156" s="13">
        <f>F121</f>
        <v>5281.099999999999</v>
      </c>
    </row>
    <row r="157" spans="5:6" ht="0.75" customHeight="1">
      <c r="E157" s="12" t="s">
        <v>75</v>
      </c>
      <c r="F157" s="13"/>
    </row>
    <row r="158" spans="5:6" ht="10.5" customHeight="1">
      <c r="E158" s="12">
        <v>10</v>
      </c>
      <c r="F158" s="13">
        <f>F144</f>
        <v>13</v>
      </c>
    </row>
    <row r="159" spans="5:6" ht="12.75" hidden="1">
      <c r="E159" s="12" t="s">
        <v>130</v>
      </c>
      <c r="F159" s="13"/>
    </row>
    <row r="160" ht="12.75">
      <c r="F160" s="108">
        <f>SUM(F150:F159)</f>
        <v>16433</v>
      </c>
    </row>
  </sheetData>
  <sheetProtection/>
  <mergeCells count="8">
    <mergeCell ref="D1:F1"/>
    <mergeCell ref="A2:F2"/>
    <mergeCell ref="F8:F9"/>
    <mergeCell ref="A5:F5"/>
    <mergeCell ref="A6:F6"/>
    <mergeCell ref="E7:F7"/>
    <mergeCell ref="B4:F4"/>
    <mergeCell ref="A3:F3"/>
  </mergeCells>
  <printOptions/>
  <pageMargins left="0.64" right="0.33" top="0.31" bottom="0.35" header="0.27" footer="0.3"/>
  <pageSetup horizontalDpi="600" verticalDpi="600" orientation="portrait" paperSize="9" scale="80" r:id="rId1"/>
  <ignoredErrors>
    <ignoredError sqref="D103 D11:D28 D53:D54 D40:D42 D43:E50 D76 B92:C114 A103 E30:E33 E103:E104 G121:G136 B40:C76 B10:C31 B77:D77 E76:E77 E81:E88 E79 A115:C118 E116 B119:C119 F144:F146 G138:G149 F124 B138:E149 F148:F149 F134:F135 F140 F129 F138 F142 F131 B121:D136 E123:E136" numberStoredAsText="1"/>
    <ignoredError sqref="D30:D31 D29 D37:D39 D32:D33 D34:D36 B32:C33 B37:C39 B34:C36 B82:C83 B78:C78 B81:C81 B84:C88 B89:C91 B80:C80 D80 D81 D84:D88 D82:D83 E120:E122 F121" numberStoredAsText="1" twoDigitTextYear="1"/>
    <ignoredError sqref="D94:E100 F95:F100 F120" formula="1"/>
    <ignoredError sqref="E120:E122 F121" numberStoredAsText="1" formula="1"/>
    <ignoredError sqref="B79:C79 D78:D79 D89:D91" twoDigitTextYear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7"/>
  </sheetPr>
  <dimension ref="A1:H162"/>
  <sheetViews>
    <sheetView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3" sqref="A3:G3"/>
    </sheetView>
  </sheetViews>
  <sheetFormatPr defaultColWidth="9.140625" defaultRowHeight="12.75"/>
  <cols>
    <col min="1" max="1" width="75.8515625" style="38" customWidth="1"/>
    <col min="2" max="2" width="5.57421875" style="38" customWidth="1"/>
    <col min="3" max="3" width="5.8515625" style="38" customWidth="1"/>
    <col min="4" max="4" width="9.140625" style="38" customWidth="1"/>
    <col min="5" max="5" width="6.57421875" style="38" customWidth="1"/>
    <col min="6" max="6" width="11.00390625" style="38" bestFit="1" customWidth="1"/>
    <col min="7" max="7" width="11.140625" style="38" customWidth="1"/>
    <col min="8" max="16384" width="9.140625" style="38" customWidth="1"/>
  </cols>
  <sheetData>
    <row r="1" spans="4:7" ht="12.75">
      <c r="D1" s="422" t="s">
        <v>89</v>
      </c>
      <c r="E1" s="422"/>
      <c r="F1" s="422"/>
      <c r="G1" s="422"/>
    </row>
    <row r="2" spans="1:7" ht="12.75">
      <c r="A2" s="428" t="s">
        <v>349</v>
      </c>
      <c r="B2" s="428"/>
      <c r="C2" s="428"/>
      <c r="D2" s="428"/>
      <c r="E2" s="428"/>
      <c r="F2" s="428"/>
      <c r="G2" s="428"/>
    </row>
    <row r="3" spans="1:7" ht="20.25" customHeight="1">
      <c r="A3" s="428" t="s">
        <v>305</v>
      </c>
      <c r="B3" s="187"/>
      <c r="C3" s="187"/>
      <c r="D3" s="187"/>
      <c r="E3" s="187"/>
      <c r="F3" s="187"/>
      <c r="G3" s="187"/>
    </row>
    <row r="4" spans="2:7" ht="12.75">
      <c r="B4" s="185" t="s">
        <v>346</v>
      </c>
      <c r="C4" s="185"/>
      <c r="D4" s="185"/>
      <c r="E4" s="185"/>
      <c r="F4" s="185"/>
      <c r="G4" s="185"/>
    </row>
    <row r="5" spans="1:7" ht="20.25">
      <c r="A5" s="431" t="s">
        <v>52</v>
      </c>
      <c r="B5" s="431"/>
      <c r="C5" s="431"/>
      <c r="D5" s="431"/>
      <c r="E5" s="431"/>
      <c r="F5" s="431"/>
      <c r="G5" s="431"/>
    </row>
    <row r="6" spans="1:7" ht="45.75" customHeight="1">
      <c r="A6" s="432" t="s">
        <v>301</v>
      </c>
      <c r="B6" s="432"/>
      <c r="C6" s="432"/>
      <c r="D6" s="432"/>
      <c r="E6" s="432"/>
      <c r="F6" s="432"/>
      <c r="G6" s="432"/>
    </row>
    <row r="7" spans="1:6" ht="14.25" customHeight="1">
      <c r="A7" s="96"/>
      <c r="B7" s="110"/>
      <c r="C7" s="110"/>
      <c r="D7" s="96"/>
      <c r="E7" s="435" t="s">
        <v>101</v>
      </c>
      <c r="F7" s="435"/>
    </row>
    <row r="8" spans="1:7" ht="38.25">
      <c r="A8" s="111" t="s">
        <v>53</v>
      </c>
      <c r="B8" s="112" t="s">
        <v>54</v>
      </c>
      <c r="C8" s="112"/>
      <c r="D8" s="112"/>
      <c r="E8" s="112"/>
      <c r="F8" s="434" t="s">
        <v>273</v>
      </c>
      <c r="G8" s="434" t="s">
        <v>302</v>
      </c>
    </row>
    <row r="9" spans="1:7" ht="33.75">
      <c r="A9" s="113"/>
      <c r="B9" s="114" t="s">
        <v>57</v>
      </c>
      <c r="C9" s="114" t="s">
        <v>56</v>
      </c>
      <c r="D9" s="114" t="s">
        <v>55</v>
      </c>
      <c r="E9" s="114" t="s">
        <v>58</v>
      </c>
      <c r="F9" s="434"/>
      <c r="G9" s="434"/>
    </row>
    <row r="10" spans="1:7" ht="14.25">
      <c r="A10" s="198" t="s">
        <v>20</v>
      </c>
      <c r="B10" s="199" t="s">
        <v>21</v>
      </c>
      <c r="C10" s="199" t="s">
        <v>18</v>
      </c>
      <c r="D10" s="199" t="s">
        <v>19</v>
      </c>
      <c r="E10" s="199" t="s">
        <v>17</v>
      </c>
      <c r="F10" s="200">
        <f>F11+F18+F40+F34+F44</f>
        <v>4286.7</v>
      </c>
      <c r="G10" s="200">
        <f>G11+G18+G40+G34+G44</f>
        <v>4415.2</v>
      </c>
    </row>
    <row r="11" spans="1:7" ht="25.5">
      <c r="A11" s="201" t="s">
        <v>27</v>
      </c>
      <c r="B11" s="199" t="s">
        <v>21</v>
      </c>
      <c r="C11" s="199" t="s">
        <v>28</v>
      </c>
      <c r="D11" s="199" t="s">
        <v>19</v>
      </c>
      <c r="E11" s="199" t="s">
        <v>17</v>
      </c>
      <c r="F11" s="202">
        <f aca="true" t="shared" si="0" ref="F11:G14">F12</f>
        <v>681.5</v>
      </c>
      <c r="G11" s="202">
        <f t="shared" si="0"/>
        <v>681.5</v>
      </c>
    </row>
    <row r="12" spans="1:7" ht="25.5">
      <c r="A12" s="203" t="s">
        <v>23</v>
      </c>
      <c r="B12" s="204" t="s">
        <v>21</v>
      </c>
      <c r="C12" s="204" t="s">
        <v>28</v>
      </c>
      <c r="D12" s="204" t="s">
        <v>24</v>
      </c>
      <c r="E12" s="204" t="s">
        <v>17</v>
      </c>
      <c r="F12" s="205">
        <f t="shared" si="0"/>
        <v>681.5</v>
      </c>
      <c r="G12" s="205">
        <f t="shared" si="0"/>
        <v>681.5</v>
      </c>
    </row>
    <row r="13" spans="1:7" ht="12.75">
      <c r="A13" s="203" t="s">
        <v>1</v>
      </c>
      <c r="B13" s="204" t="s">
        <v>21</v>
      </c>
      <c r="C13" s="204" t="s">
        <v>28</v>
      </c>
      <c r="D13" s="204" t="s">
        <v>0</v>
      </c>
      <c r="E13" s="204" t="s">
        <v>17</v>
      </c>
      <c r="F13" s="205">
        <f t="shared" si="0"/>
        <v>681.5</v>
      </c>
      <c r="G13" s="205">
        <f t="shared" si="0"/>
        <v>681.5</v>
      </c>
    </row>
    <row r="14" spans="1:7" ht="38.25">
      <c r="A14" s="203" t="s">
        <v>160</v>
      </c>
      <c r="B14" s="204" t="s">
        <v>21</v>
      </c>
      <c r="C14" s="204" t="s">
        <v>28</v>
      </c>
      <c r="D14" s="204" t="s">
        <v>0</v>
      </c>
      <c r="E14" s="204">
        <v>100</v>
      </c>
      <c r="F14" s="205">
        <f t="shared" si="0"/>
        <v>681.5</v>
      </c>
      <c r="G14" s="205">
        <f t="shared" si="0"/>
        <v>681.5</v>
      </c>
    </row>
    <row r="15" spans="1:7" ht="12.75">
      <c r="A15" s="203" t="s">
        <v>161</v>
      </c>
      <c r="B15" s="204" t="s">
        <v>21</v>
      </c>
      <c r="C15" s="204" t="s">
        <v>28</v>
      </c>
      <c r="D15" s="204" t="s">
        <v>0</v>
      </c>
      <c r="E15" s="204">
        <v>120</v>
      </c>
      <c r="F15" s="205">
        <f>F16+F17</f>
        <v>681.5</v>
      </c>
      <c r="G15" s="205">
        <f>G16+G17</f>
        <v>681.5</v>
      </c>
    </row>
    <row r="16" spans="1:7" ht="14.25" customHeight="1">
      <c r="A16" s="206" t="s">
        <v>162</v>
      </c>
      <c r="B16" s="204" t="s">
        <v>21</v>
      </c>
      <c r="C16" s="204" t="s">
        <v>28</v>
      </c>
      <c r="D16" s="204" t="s">
        <v>0</v>
      </c>
      <c r="E16" s="204">
        <v>121</v>
      </c>
      <c r="F16" s="205">
        <v>681.5</v>
      </c>
      <c r="G16" s="205">
        <v>681.5</v>
      </c>
    </row>
    <row r="17" spans="1:7" ht="15" hidden="1">
      <c r="A17" s="206" t="s">
        <v>163</v>
      </c>
      <c r="B17" s="204" t="s">
        <v>21</v>
      </c>
      <c r="C17" s="204" t="s">
        <v>28</v>
      </c>
      <c r="D17" s="204" t="s">
        <v>0</v>
      </c>
      <c r="E17" s="204">
        <v>122</v>
      </c>
      <c r="F17" s="205"/>
      <c r="G17" s="205"/>
    </row>
    <row r="18" spans="1:7" ht="38.25">
      <c r="A18" s="201" t="s">
        <v>29</v>
      </c>
      <c r="B18" s="199" t="s">
        <v>21</v>
      </c>
      <c r="C18" s="199" t="s">
        <v>30</v>
      </c>
      <c r="D18" s="199" t="s">
        <v>19</v>
      </c>
      <c r="E18" s="199" t="s">
        <v>17</v>
      </c>
      <c r="F18" s="208">
        <f>F19+F28</f>
        <v>3039</v>
      </c>
      <c r="G18" s="208">
        <f>G19+G28</f>
        <v>3059.5</v>
      </c>
    </row>
    <row r="19" spans="1:7" ht="25.5">
      <c r="A19" s="201" t="s">
        <v>23</v>
      </c>
      <c r="B19" s="199" t="s">
        <v>21</v>
      </c>
      <c r="C19" s="199" t="s">
        <v>30</v>
      </c>
      <c r="D19" s="199" t="s">
        <v>24</v>
      </c>
      <c r="E19" s="199" t="s">
        <v>17</v>
      </c>
      <c r="F19" s="208">
        <f>F20</f>
        <v>3018.2</v>
      </c>
      <c r="G19" s="208">
        <f>G20</f>
        <v>3038.7</v>
      </c>
    </row>
    <row r="20" spans="1:7" ht="12.75">
      <c r="A20" s="203" t="s">
        <v>25</v>
      </c>
      <c r="B20" s="204" t="s">
        <v>21</v>
      </c>
      <c r="C20" s="204" t="s">
        <v>30</v>
      </c>
      <c r="D20" s="204" t="s">
        <v>26</v>
      </c>
      <c r="E20" s="204" t="s">
        <v>17</v>
      </c>
      <c r="F20" s="209">
        <f>F21+F23+F24+F25+F26+F27</f>
        <v>3018.2</v>
      </c>
      <c r="G20" s="209">
        <f>G21+G23+G24+G25+G26+G27</f>
        <v>3038.7</v>
      </c>
    </row>
    <row r="21" spans="1:7" ht="14.25" customHeight="1">
      <c r="A21" s="206" t="s">
        <v>162</v>
      </c>
      <c r="B21" s="204" t="s">
        <v>21</v>
      </c>
      <c r="C21" s="204" t="s">
        <v>30</v>
      </c>
      <c r="D21" s="204" t="s">
        <v>26</v>
      </c>
      <c r="E21" s="204">
        <v>121</v>
      </c>
      <c r="F21" s="209">
        <v>2682.7</v>
      </c>
      <c r="G21" s="209">
        <v>2682.7</v>
      </c>
    </row>
    <row r="22" spans="1:7" ht="15" hidden="1">
      <c r="A22" s="206" t="s">
        <v>163</v>
      </c>
      <c r="B22" s="204" t="s">
        <v>21</v>
      </c>
      <c r="C22" s="204" t="s">
        <v>30</v>
      </c>
      <c r="D22" s="204" t="s">
        <v>26</v>
      </c>
      <c r="E22" s="204">
        <v>122</v>
      </c>
      <c r="F22" s="209"/>
      <c r="G22" s="209"/>
    </row>
    <row r="23" spans="1:7" ht="31.5" hidden="1">
      <c r="A23" s="210" t="s">
        <v>164</v>
      </c>
      <c r="B23" s="204" t="s">
        <v>21</v>
      </c>
      <c r="C23" s="204" t="s">
        <v>30</v>
      </c>
      <c r="D23" s="204" t="s">
        <v>26</v>
      </c>
      <c r="E23" s="204">
        <v>242</v>
      </c>
      <c r="F23" s="209"/>
      <c r="G23" s="209"/>
    </row>
    <row r="24" spans="1:7" ht="31.5" hidden="1">
      <c r="A24" s="210" t="s">
        <v>165</v>
      </c>
      <c r="B24" s="204" t="s">
        <v>21</v>
      </c>
      <c r="C24" s="204" t="s">
        <v>30</v>
      </c>
      <c r="D24" s="204" t="s">
        <v>26</v>
      </c>
      <c r="E24" s="204">
        <v>243</v>
      </c>
      <c r="F24" s="209"/>
      <c r="G24" s="209"/>
    </row>
    <row r="25" spans="1:7" ht="31.5">
      <c r="A25" s="210" t="s">
        <v>166</v>
      </c>
      <c r="B25" s="204" t="s">
        <v>21</v>
      </c>
      <c r="C25" s="204" t="s">
        <v>30</v>
      </c>
      <c r="D25" s="204" t="s">
        <v>26</v>
      </c>
      <c r="E25" s="204">
        <v>244</v>
      </c>
      <c r="F25" s="209">
        <v>309.5</v>
      </c>
      <c r="G25" s="209">
        <v>330</v>
      </c>
    </row>
    <row r="26" spans="1:7" ht="15.75">
      <c r="A26" s="210" t="s">
        <v>167</v>
      </c>
      <c r="B26" s="204" t="s">
        <v>21</v>
      </c>
      <c r="C26" s="204" t="s">
        <v>30</v>
      </c>
      <c r="D26" s="204" t="s">
        <v>26</v>
      </c>
      <c r="E26" s="204">
        <v>851</v>
      </c>
      <c r="F26" s="209">
        <v>20</v>
      </c>
      <c r="G26" s="209">
        <v>20</v>
      </c>
    </row>
    <row r="27" spans="1:7" ht="15.75">
      <c r="A27" s="210" t="s">
        <v>168</v>
      </c>
      <c r="B27" s="204" t="s">
        <v>21</v>
      </c>
      <c r="C27" s="204" t="s">
        <v>30</v>
      </c>
      <c r="D27" s="204" t="s">
        <v>26</v>
      </c>
      <c r="E27" s="204">
        <v>852</v>
      </c>
      <c r="F27" s="209">
        <v>6</v>
      </c>
      <c r="G27" s="209">
        <v>6</v>
      </c>
    </row>
    <row r="28" spans="1:7" ht="12.75">
      <c r="A28" s="201" t="s">
        <v>126</v>
      </c>
      <c r="B28" s="199" t="s">
        <v>21</v>
      </c>
      <c r="C28" s="199" t="s">
        <v>30</v>
      </c>
      <c r="D28" s="199" t="s">
        <v>125</v>
      </c>
      <c r="E28" s="199"/>
      <c r="F28" s="208">
        <f>F29+F33</f>
        <v>20.8</v>
      </c>
      <c r="G28" s="208">
        <f>G29+G33</f>
        <v>20.8</v>
      </c>
    </row>
    <row r="29" spans="1:7" ht="34.5" customHeight="1">
      <c r="A29" s="211" t="s">
        <v>128</v>
      </c>
      <c r="B29" s="204" t="s">
        <v>21</v>
      </c>
      <c r="C29" s="204" t="s">
        <v>30</v>
      </c>
      <c r="D29" s="204" t="s">
        <v>97</v>
      </c>
      <c r="E29" s="204"/>
      <c r="F29" s="209">
        <f>F30</f>
        <v>20.8</v>
      </c>
      <c r="G29" s="209">
        <f>G30</f>
        <v>20.8</v>
      </c>
    </row>
    <row r="30" spans="1:7" ht="24">
      <c r="A30" s="211" t="s">
        <v>275</v>
      </c>
      <c r="B30" s="204" t="s">
        <v>21</v>
      </c>
      <c r="C30" s="204" t="s">
        <v>30</v>
      </c>
      <c r="D30" s="212" t="s">
        <v>97</v>
      </c>
      <c r="E30" s="213" t="s">
        <v>274</v>
      </c>
      <c r="F30" s="209">
        <f>F31</f>
        <v>20.8</v>
      </c>
      <c r="G30" s="209">
        <f>G31</f>
        <v>20.8</v>
      </c>
    </row>
    <row r="31" spans="1:7" ht="24">
      <c r="A31" s="214" t="s">
        <v>96</v>
      </c>
      <c r="B31" s="204" t="s">
        <v>21</v>
      </c>
      <c r="C31" s="204" t="s">
        <v>30</v>
      </c>
      <c r="D31" s="215" t="s">
        <v>98</v>
      </c>
      <c r="E31" s="216" t="s">
        <v>274</v>
      </c>
      <c r="F31" s="209">
        <v>20.8</v>
      </c>
      <c r="G31" s="209">
        <v>20.8</v>
      </c>
    </row>
    <row r="32" spans="1:7" ht="48" hidden="1">
      <c r="A32" s="217" t="s">
        <v>311</v>
      </c>
      <c r="B32" s="204" t="s">
        <v>21</v>
      </c>
      <c r="C32" s="204" t="s">
        <v>30</v>
      </c>
      <c r="D32" s="215" t="s">
        <v>117</v>
      </c>
      <c r="E32" s="216"/>
      <c r="F32" s="209">
        <f>F33</f>
        <v>0</v>
      </c>
      <c r="G32" s="209">
        <f>G33</f>
        <v>0</v>
      </c>
    </row>
    <row r="33" spans="1:7" ht="12.75" hidden="1">
      <c r="A33" s="214" t="s">
        <v>312</v>
      </c>
      <c r="B33" s="204" t="s">
        <v>21</v>
      </c>
      <c r="C33" s="204" t="s">
        <v>30</v>
      </c>
      <c r="D33" s="215" t="s">
        <v>313</v>
      </c>
      <c r="E33" s="216" t="s">
        <v>170</v>
      </c>
      <c r="F33" s="209"/>
      <c r="G33" s="209"/>
    </row>
    <row r="34" spans="1:7" ht="25.5">
      <c r="A34" s="201" t="s">
        <v>118</v>
      </c>
      <c r="B34" s="199" t="s">
        <v>21</v>
      </c>
      <c r="C34" s="199" t="s">
        <v>119</v>
      </c>
      <c r="D34" s="215"/>
      <c r="E34" s="216"/>
      <c r="F34" s="208">
        <f aca="true" t="shared" si="1" ref="F34:G36">F35</f>
        <v>0</v>
      </c>
      <c r="G34" s="208">
        <f t="shared" si="1"/>
        <v>0</v>
      </c>
    </row>
    <row r="35" spans="1:7" ht="12.75" hidden="1">
      <c r="A35" s="203" t="s">
        <v>126</v>
      </c>
      <c r="B35" s="204" t="s">
        <v>21</v>
      </c>
      <c r="C35" s="204" t="s">
        <v>119</v>
      </c>
      <c r="D35" s="204" t="s">
        <v>125</v>
      </c>
      <c r="E35" s="216"/>
      <c r="F35" s="208">
        <f t="shared" si="1"/>
        <v>0</v>
      </c>
      <c r="G35" s="208">
        <f t="shared" si="1"/>
        <v>0</v>
      </c>
    </row>
    <row r="36" spans="1:7" ht="36" hidden="1">
      <c r="A36" s="211" t="s">
        <v>127</v>
      </c>
      <c r="B36" s="204" t="s">
        <v>21</v>
      </c>
      <c r="C36" s="204" t="s">
        <v>119</v>
      </c>
      <c r="D36" s="204" t="s">
        <v>117</v>
      </c>
      <c r="E36" s="204"/>
      <c r="F36" s="209">
        <f t="shared" si="1"/>
        <v>0</v>
      </c>
      <c r="G36" s="209">
        <f t="shared" si="1"/>
        <v>0</v>
      </c>
    </row>
    <row r="37" spans="1:7" ht="12.75" hidden="1">
      <c r="A37" s="211" t="s">
        <v>169</v>
      </c>
      <c r="B37" s="204" t="s">
        <v>21</v>
      </c>
      <c r="C37" s="204" t="s">
        <v>119</v>
      </c>
      <c r="D37" s="204" t="s">
        <v>117</v>
      </c>
      <c r="E37" s="204">
        <v>540</v>
      </c>
      <c r="F37" s="209">
        <f>F38+F39</f>
        <v>0</v>
      </c>
      <c r="G37" s="209">
        <f>G38+G39</f>
        <v>0</v>
      </c>
    </row>
    <row r="38" spans="1:7" ht="13.5" customHeight="1" hidden="1">
      <c r="A38" s="218" t="s">
        <v>121</v>
      </c>
      <c r="B38" s="204" t="s">
        <v>21</v>
      </c>
      <c r="C38" s="204" t="s">
        <v>119</v>
      </c>
      <c r="D38" s="215" t="s">
        <v>120</v>
      </c>
      <c r="E38" s="204">
        <v>540</v>
      </c>
      <c r="F38" s="209"/>
      <c r="G38" s="209"/>
    </row>
    <row r="39" spans="1:7" ht="12.75" hidden="1">
      <c r="A39" s="218" t="s">
        <v>122</v>
      </c>
      <c r="B39" s="204" t="s">
        <v>21</v>
      </c>
      <c r="C39" s="204" t="s">
        <v>119</v>
      </c>
      <c r="D39" s="215" t="s">
        <v>106</v>
      </c>
      <c r="E39" s="204">
        <v>540</v>
      </c>
      <c r="F39" s="209"/>
      <c r="G39" s="209"/>
    </row>
    <row r="40" spans="1:7" ht="12.75">
      <c r="A40" s="201" t="s">
        <v>2</v>
      </c>
      <c r="B40" s="199" t="s">
        <v>21</v>
      </c>
      <c r="C40" s="199">
        <v>11</v>
      </c>
      <c r="D40" s="199"/>
      <c r="E40" s="199" t="s">
        <v>17</v>
      </c>
      <c r="F40" s="200">
        <f aca="true" t="shared" si="2" ref="F40:G42">F41</f>
        <v>5</v>
      </c>
      <c r="G40" s="200">
        <f t="shared" si="2"/>
        <v>5</v>
      </c>
    </row>
    <row r="41" spans="1:7" ht="12.75">
      <c r="A41" s="201" t="s">
        <v>2</v>
      </c>
      <c r="B41" s="199" t="s">
        <v>21</v>
      </c>
      <c r="C41" s="199">
        <v>11</v>
      </c>
      <c r="D41" s="199" t="s">
        <v>4</v>
      </c>
      <c r="E41" s="199"/>
      <c r="F41" s="200">
        <f t="shared" si="2"/>
        <v>5</v>
      </c>
      <c r="G41" s="200">
        <f t="shared" si="2"/>
        <v>5</v>
      </c>
    </row>
    <row r="42" spans="1:7" ht="12.75">
      <c r="A42" s="203" t="s">
        <v>5</v>
      </c>
      <c r="B42" s="204" t="s">
        <v>21</v>
      </c>
      <c r="C42" s="204">
        <v>11</v>
      </c>
      <c r="D42" s="204" t="s">
        <v>6</v>
      </c>
      <c r="E42" s="204" t="s">
        <v>17</v>
      </c>
      <c r="F42" s="219">
        <f t="shared" si="2"/>
        <v>5</v>
      </c>
      <c r="G42" s="219">
        <f t="shared" si="2"/>
        <v>5</v>
      </c>
    </row>
    <row r="43" spans="1:7" ht="12.75">
      <c r="A43" s="203" t="s">
        <v>171</v>
      </c>
      <c r="B43" s="204" t="s">
        <v>21</v>
      </c>
      <c r="C43" s="204">
        <v>11</v>
      </c>
      <c r="D43" s="204" t="s">
        <v>6</v>
      </c>
      <c r="E43" s="204" t="s">
        <v>172</v>
      </c>
      <c r="F43" s="219">
        <v>5</v>
      </c>
      <c r="G43" s="219">
        <v>5</v>
      </c>
    </row>
    <row r="44" spans="1:7" ht="11.25" customHeight="1">
      <c r="A44" s="201" t="s">
        <v>39</v>
      </c>
      <c r="B44" s="199" t="s">
        <v>21</v>
      </c>
      <c r="C44" s="199">
        <v>13</v>
      </c>
      <c r="D44" s="199"/>
      <c r="E44" s="199"/>
      <c r="F44" s="200">
        <f>F45+F48+F51</f>
        <v>561.2</v>
      </c>
      <c r="G44" s="200">
        <f>G45+G48+G51</f>
        <v>669.2</v>
      </c>
    </row>
    <row r="45" spans="1:7" ht="36" customHeight="1">
      <c r="A45" s="220" t="s">
        <v>100</v>
      </c>
      <c r="B45" s="199" t="s">
        <v>21</v>
      </c>
      <c r="C45" s="199">
        <v>13</v>
      </c>
      <c r="D45" s="199" t="s">
        <v>40</v>
      </c>
      <c r="E45" s="199"/>
      <c r="F45" s="200">
        <f>F46</f>
        <v>19</v>
      </c>
      <c r="G45" s="200">
        <f>G46</f>
        <v>20</v>
      </c>
    </row>
    <row r="46" spans="1:7" ht="24">
      <c r="A46" s="211" t="s">
        <v>99</v>
      </c>
      <c r="B46" s="204" t="s">
        <v>21</v>
      </c>
      <c r="C46" s="204">
        <v>13</v>
      </c>
      <c r="D46" s="204" t="s">
        <v>41</v>
      </c>
      <c r="E46" s="204"/>
      <c r="F46" s="219">
        <f>F47</f>
        <v>19</v>
      </c>
      <c r="G46" s="219">
        <f>G47</f>
        <v>20</v>
      </c>
    </row>
    <row r="47" spans="1:7" ht="31.5">
      <c r="A47" s="210" t="s">
        <v>166</v>
      </c>
      <c r="B47" s="204" t="s">
        <v>21</v>
      </c>
      <c r="C47" s="204">
        <v>13</v>
      </c>
      <c r="D47" s="204" t="s">
        <v>41</v>
      </c>
      <c r="E47" s="204" t="s">
        <v>173</v>
      </c>
      <c r="F47" s="219">
        <v>19</v>
      </c>
      <c r="G47" s="219">
        <v>20</v>
      </c>
    </row>
    <row r="48" spans="1:7" ht="12.75">
      <c r="A48" s="220" t="s">
        <v>174</v>
      </c>
      <c r="B48" s="199" t="s">
        <v>21</v>
      </c>
      <c r="C48" s="199">
        <v>13</v>
      </c>
      <c r="D48" s="199" t="s">
        <v>175</v>
      </c>
      <c r="E48" s="199"/>
      <c r="F48" s="200">
        <f>F49</f>
        <v>287.8</v>
      </c>
      <c r="G48" s="200">
        <f>G49</f>
        <v>381.8</v>
      </c>
    </row>
    <row r="49" spans="1:7" ht="12.75">
      <c r="A49" s="203" t="s">
        <v>68</v>
      </c>
      <c r="B49" s="204" t="s">
        <v>21</v>
      </c>
      <c r="C49" s="204">
        <v>13</v>
      </c>
      <c r="D49" s="204" t="s">
        <v>67</v>
      </c>
      <c r="E49" s="204"/>
      <c r="F49" s="219">
        <f>F50</f>
        <v>287.8</v>
      </c>
      <c r="G49" s="219">
        <f>G50</f>
        <v>381.8</v>
      </c>
    </row>
    <row r="50" spans="1:7" ht="31.5">
      <c r="A50" s="210" t="s">
        <v>166</v>
      </c>
      <c r="B50" s="204" t="s">
        <v>21</v>
      </c>
      <c r="C50" s="204">
        <v>13</v>
      </c>
      <c r="D50" s="204" t="s">
        <v>67</v>
      </c>
      <c r="E50" s="204" t="s">
        <v>173</v>
      </c>
      <c r="F50" s="219">
        <v>287.8</v>
      </c>
      <c r="G50" s="219">
        <v>381.8</v>
      </c>
    </row>
    <row r="51" spans="1:7" s="106" customFormat="1" ht="48.75" customHeight="1">
      <c r="A51" s="221" t="s">
        <v>343</v>
      </c>
      <c r="B51" s="199" t="s">
        <v>21</v>
      </c>
      <c r="C51" s="199" t="s">
        <v>130</v>
      </c>
      <c r="D51" s="199" t="s">
        <v>207</v>
      </c>
      <c r="E51" s="199"/>
      <c r="F51" s="200">
        <f>F52</f>
        <v>254.4</v>
      </c>
      <c r="G51" s="200">
        <f>G52</f>
        <v>267.4</v>
      </c>
    </row>
    <row r="52" spans="1:7" ht="35.25" customHeight="1">
      <c r="A52" s="210" t="s">
        <v>164</v>
      </c>
      <c r="B52" s="204" t="s">
        <v>314</v>
      </c>
      <c r="C52" s="204" t="s">
        <v>130</v>
      </c>
      <c r="D52" s="204" t="s">
        <v>207</v>
      </c>
      <c r="E52" s="204" t="s">
        <v>208</v>
      </c>
      <c r="F52" s="219">
        <v>254.4</v>
      </c>
      <c r="G52" s="219">
        <v>267.4</v>
      </c>
    </row>
    <row r="53" spans="1:7" ht="14.25">
      <c r="A53" s="198" t="s">
        <v>32</v>
      </c>
      <c r="B53" s="199" t="s">
        <v>28</v>
      </c>
      <c r="C53" s="199" t="s">
        <v>18</v>
      </c>
      <c r="D53" s="199" t="s">
        <v>19</v>
      </c>
      <c r="E53" s="199" t="s">
        <v>17</v>
      </c>
      <c r="F53" s="200">
        <f aca="true" t="shared" si="3" ref="F53:G55">F54</f>
        <v>155.1</v>
      </c>
      <c r="G53" s="200">
        <f t="shared" si="3"/>
        <v>155.5</v>
      </c>
    </row>
    <row r="54" spans="1:7" ht="12.75">
      <c r="A54" s="222" t="s">
        <v>7</v>
      </c>
      <c r="B54" s="204" t="s">
        <v>28</v>
      </c>
      <c r="C54" s="204" t="s">
        <v>22</v>
      </c>
      <c r="D54" s="204" t="s">
        <v>19</v>
      </c>
      <c r="E54" s="204" t="s">
        <v>17</v>
      </c>
      <c r="F54" s="219">
        <f t="shared" si="3"/>
        <v>155.1</v>
      </c>
      <c r="G54" s="219">
        <f t="shared" si="3"/>
        <v>155.5</v>
      </c>
    </row>
    <row r="55" spans="1:7" ht="12.75">
      <c r="A55" s="222" t="s">
        <v>9</v>
      </c>
      <c r="B55" s="204" t="s">
        <v>28</v>
      </c>
      <c r="C55" s="204" t="s">
        <v>22</v>
      </c>
      <c r="D55" s="204" t="s">
        <v>10</v>
      </c>
      <c r="E55" s="204"/>
      <c r="F55" s="219">
        <f t="shared" si="3"/>
        <v>155.1</v>
      </c>
      <c r="G55" s="219">
        <f t="shared" si="3"/>
        <v>155.5</v>
      </c>
    </row>
    <row r="56" spans="1:7" ht="25.5">
      <c r="A56" s="203" t="s">
        <v>3</v>
      </c>
      <c r="B56" s="204" t="s">
        <v>28</v>
      </c>
      <c r="C56" s="204" t="s">
        <v>22</v>
      </c>
      <c r="D56" s="204" t="s">
        <v>8</v>
      </c>
      <c r="E56" s="204" t="s">
        <v>17</v>
      </c>
      <c r="F56" s="219">
        <f>F57+F59+F60+F61+F62+F63</f>
        <v>155.1</v>
      </c>
      <c r="G56" s="219">
        <f>G57+G59+G60+G61+G62+G63</f>
        <v>155.5</v>
      </c>
    </row>
    <row r="57" spans="1:7" ht="15">
      <c r="A57" s="206" t="s">
        <v>162</v>
      </c>
      <c r="B57" s="204" t="s">
        <v>28</v>
      </c>
      <c r="C57" s="204" t="s">
        <v>22</v>
      </c>
      <c r="D57" s="204" t="s">
        <v>8</v>
      </c>
      <c r="E57" s="204">
        <v>121</v>
      </c>
      <c r="F57" s="209">
        <v>155.1</v>
      </c>
      <c r="G57" s="209">
        <v>155.5</v>
      </c>
    </row>
    <row r="58" spans="1:7" ht="15" hidden="1">
      <c r="A58" s="206" t="s">
        <v>163</v>
      </c>
      <c r="B58" s="204" t="s">
        <v>28</v>
      </c>
      <c r="C58" s="204" t="s">
        <v>22</v>
      </c>
      <c r="D58" s="204" t="s">
        <v>8</v>
      </c>
      <c r="E58" s="204">
        <v>122</v>
      </c>
      <c r="F58" s="209"/>
      <c r="G58" s="209"/>
    </row>
    <row r="59" spans="1:7" ht="31.5" hidden="1">
      <c r="A59" s="210" t="s">
        <v>164</v>
      </c>
      <c r="B59" s="204" t="s">
        <v>28</v>
      </c>
      <c r="C59" s="204" t="s">
        <v>22</v>
      </c>
      <c r="D59" s="204" t="s">
        <v>8</v>
      </c>
      <c r="E59" s="204">
        <v>242</v>
      </c>
      <c r="F59" s="209"/>
      <c r="G59" s="209"/>
    </row>
    <row r="60" spans="1:7" ht="0.75" customHeight="1" hidden="1">
      <c r="A60" s="210" t="s">
        <v>165</v>
      </c>
      <c r="B60" s="204" t="s">
        <v>28</v>
      </c>
      <c r="C60" s="204" t="s">
        <v>22</v>
      </c>
      <c r="D60" s="204" t="s">
        <v>8</v>
      </c>
      <c r="E60" s="204">
        <v>243</v>
      </c>
      <c r="F60" s="209"/>
      <c r="G60" s="209"/>
    </row>
    <row r="61" spans="1:7" ht="31.5" hidden="1">
      <c r="A61" s="210" t="s">
        <v>166</v>
      </c>
      <c r="B61" s="204" t="s">
        <v>28</v>
      </c>
      <c r="C61" s="204" t="s">
        <v>22</v>
      </c>
      <c r="D61" s="204" t="s">
        <v>8</v>
      </c>
      <c r="E61" s="204">
        <v>244</v>
      </c>
      <c r="F61" s="209"/>
      <c r="G61" s="209"/>
    </row>
    <row r="62" spans="1:7" ht="15.75" hidden="1">
      <c r="A62" s="210" t="s">
        <v>167</v>
      </c>
      <c r="B62" s="204" t="s">
        <v>28</v>
      </c>
      <c r="C62" s="204" t="s">
        <v>22</v>
      </c>
      <c r="D62" s="204" t="s">
        <v>8</v>
      </c>
      <c r="E62" s="204">
        <v>851</v>
      </c>
      <c r="F62" s="209"/>
      <c r="G62" s="209"/>
    </row>
    <row r="63" spans="1:7" ht="0.75" customHeight="1">
      <c r="A63" s="210" t="s">
        <v>168</v>
      </c>
      <c r="B63" s="204" t="s">
        <v>28</v>
      </c>
      <c r="C63" s="204" t="s">
        <v>22</v>
      </c>
      <c r="D63" s="204" t="s">
        <v>8</v>
      </c>
      <c r="E63" s="204">
        <v>852</v>
      </c>
      <c r="F63" s="209"/>
      <c r="G63" s="209"/>
    </row>
    <row r="64" spans="1:7" ht="14.25">
      <c r="A64" s="198" t="s">
        <v>104</v>
      </c>
      <c r="B64" s="199" t="s">
        <v>22</v>
      </c>
      <c r="C64" s="199" t="s">
        <v>18</v>
      </c>
      <c r="D64" s="199" t="s">
        <v>19</v>
      </c>
      <c r="E64" s="223"/>
      <c r="F64" s="224">
        <f>F65+F71</f>
        <v>140</v>
      </c>
      <c r="G64" s="224">
        <f>G65+G71</f>
        <v>93.5</v>
      </c>
    </row>
    <row r="65" spans="1:7" s="106" customFormat="1" ht="27" customHeight="1">
      <c r="A65" s="220" t="s">
        <v>105</v>
      </c>
      <c r="B65" s="225" t="s">
        <v>22</v>
      </c>
      <c r="C65" s="225" t="s">
        <v>75</v>
      </c>
      <c r="D65" s="199"/>
      <c r="E65" s="199"/>
      <c r="F65" s="224">
        <f>F66+F68</f>
        <v>93.5</v>
      </c>
      <c r="G65" s="224">
        <f>G66+G68</f>
        <v>93.5</v>
      </c>
    </row>
    <row r="66" spans="1:7" ht="27.75" customHeight="1">
      <c r="A66" s="226" t="s">
        <v>276</v>
      </c>
      <c r="B66" s="225" t="s">
        <v>22</v>
      </c>
      <c r="C66" s="225" t="s">
        <v>75</v>
      </c>
      <c r="D66" s="225" t="s">
        <v>277</v>
      </c>
      <c r="E66" s="199"/>
      <c r="F66" s="224">
        <f>F67</f>
        <v>93.5</v>
      </c>
      <c r="G66" s="224">
        <f>G67</f>
        <v>93.5</v>
      </c>
    </row>
    <row r="67" spans="1:7" ht="31.5">
      <c r="A67" s="210" t="s">
        <v>166</v>
      </c>
      <c r="B67" s="227" t="s">
        <v>22</v>
      </c>
      <c r="C67" s="227" t="s">
        <v>75</v>
      </c>
      <c r="D67" s="227" t="s">
        <v>277</v>
      </c>
      <c r="E67" s="204">
        <v>244</v>
      </c>
      <c r="F67" s="228">
        <v>93.5</v>
      </c>
      <c r="G67" s="228">
        <v>93.5</v>
      </c>
    </row>
    <row r="68" spans="1:7" ht="12.75" hidden="1">
      <c r="A68" s="201" t="s">
        <v>126</v>
      </c>
      <c r="B68" s="225" t="s">
        <v>22</v>
      </c>
      <c r="C68" s="225" t="s">
        <v>75</v>
      </c>
      <c r="D68" s="199" t="s">
        <v>125</v>
      </c>
      <c r="E68" s="199"/>
      <c r="F68" s="224">
        <f>F69</f>
        <v>0</v>
      </c>
      <c r="G68" s="224">
        <f>G69</f>
        <v>0</v>
      </c>
    </row>
    <row r="69" spans="1:7" ht="36" hidden="1">
      <c r="A69" s="211" t="s">
        <v>127</v>
      </c>
      <c r="B69" s="227" t="s">
        <v>22</v>
      </c>
      <c r="C69" s="227" t="s">
        <v>75</v>
      </c>
      <c r="D69" s="204" t="s">
        <v>117</v>
      </c>
      <c r="E69" s="204"/>
      <c r="F69" s="228">
        <f>F70</f>
        <v>0</v>
      </c>
      <c r="G69" s="228">
        <f>G70</f>
        <v>0</v>
      </c>
    </row>
    <row r="70" spans="1:7" ht="12.75" hidden="1">
      <c r="A70" s="214" t="s">
        <v>59</v>
      </c>
      <c r="B70" s="227" t="s">
        <v>22</v>
      </c>
      <c r="C70" s="227" t="s">
        <v>75</v>
      </c>
      <c r="D70" s="215" t="s">
        <v>60</v>
      </c>
      <c r="E70" s="216" t="s">
        <v>170</v>
      </c>
      <c r="F70" s="228"/>
      <c r="G70" s="228"/>
    </row>
    <row r="71" spans="1:7" ht="12.75">
      <c r="A71" s="220" t="s">
        <v>176</v>
      </c>
      <c r="B71" s="225" t="s">
        <v>22</v>
      </c>
      <c r="C71" s="225" t="s">
        <v>71</v>
      </c>
      <c r="D71" s="199"/>
      <c r="E71" s="199"/>
      <c r="F71" s="224">
        <f aca="true" t="shared" si="4" ref="F71:G73">F72</f>
        <v>46.5</v>
      </c>
      <c r="G71" s="224">
        <f t="shared" si="4"/>
        <v>0</v>
      </c>
    </row>
    <row r="72" spans="1:7" ht="12.75">
      <c r="A72" s="222" t="s">
        <v>177</v>
      </c>
      <c r="B72" s="204" t="s">
        <v>22</v>
      </c>
      <c r="C72" s="204" t="s">
        <v>71</v>
      </c>
      <c r="D72" s="204" t="s">
        <v>154</v>
      </c>
      <c r="E72" s="223"/>
      <c r="F72" s="228">
        <f t="shared" si="4"/>
        <v>46.5</v>
      </c>
      <c r="G72" s="228">
        <f t="shared" si="4"/>
        <v>0</v>
      </c>
    </row>
    <row r="73" spans="1:7" ht="25.5">
      <c r="A73" s="229" t="s">
        <v>215</v>
      </c>
      <c r="B73" s="230" t="s">
        <v>22</v>
      </c>
      <c r="C73" s="230" t="s">
        <v>71</v>
      </c>
      <c r="D73" s="230" t="s">
        <v>206</v>
      </c>
      <c r="E73" s="231"/>
      <c r="F73" s="232">
        <f t="shared" si="4"/>
        <v>46.5</v>
      </c>
      <c r="G73" s="232">
        <f t="shared" si="4"/>
        <v>0</v>
      </c>
    </row>
    <row r="74" spans="1:7" ht="31.5">
      <c r="A74" s="233" t="s">
        <v>166</v>
      </c>
      <c r="B74" s="230" t="s">
        <v>22</v>
      </c>
      <c r="C74" s="230" t="s">
        <v>71</v>
      </c>
      <c r="D74" s="230" t="s">
        <v>206</v>
      </c>
      <c r="E74" s="231">
        <v>244</v>
      </c>
      <c r="F74" s="232">
        <v>46.5</v>
      </c>
      <c r="G74" s="232">
        <v>0</v>
      </c>
    </row>
    <row r="75" spans="1:7" s="106" customFormat="1" ht="16.5" customHeight="1">
      <c r="A75" s="234" t="s">
        <v>123</v>
      </c>
      <c r="B75" s="199" t="s">
        <v>30</v>
      </c>
      <c r="C75" s="199"/>
      <c r="D75" s="199"/>
      <c r="E75" s="235"/>
      <c r="F75" s="224">
        <f>F76+F84</f>
        <v>850</v>
      </c>
      <c r="G75" s="224">
        <f>G76+G84</f>
        <v>1677.5</v>
      </c>
    </row>
    <row r="76" spans="1:7" s="106" customFormat="1" ht="12.75">
      <c r="A76" s="201" t="s">
        <v>124</v>
      </c>
      <c r="B76" s="199" t="s">
        <v>30</v>
      </c>
      <c r="C76" s="199" t="s">
        <v>75</v>
      </c>
      <c r="D76" s="199"/>
      <c r="E76" s="235"/>
      <c r="F76" s="224">
        <f>F80+F82</f>
        <v>850</v>
      </c>
      <c r="G76" s="224">
        <f>G80+G82</f>
        <v>1677.5</v>
      </c>
    </row>
    <row r="77" spans="1:7" s="106" customFormat="1" ht="12.75">
      <c r="A77" s="222" t="s">
        <v>177</v>
      </c>
      <c r="B77" s="204" t="s">
        <v>30</v>
      </c>
      <c r="C77" s="204" t="s">
        <v>75</v>
      </c>
      <c r="D77" s="204" t="s">
        <v>154</v>
      </c>
      <c r="E77" s="223"/>
      <c r="F77" s="228">
        <f>F80</f>
        <v>850</v>
      </c>
      <c r="G77" s="228">
        <f>G80</f>
        <v>950</v>
      </c>
    </row>
    <row r="78" spans="1:7" s="106" customFormat="1" ht="25.5" hidden="1">
      <c r="A78" s="220" t="s">
        <v>326</v>
      </c>
      <c r="B78" s="199" t="s">
        <v>30</v>
      </c>
      <c r="C78" s="199" t="s">
        <v>75</v>
      </c>
      <c r="D78" s="199" t="s">
        <v>325</v>
      </c>
      <c r="E78" s="235"/>
      <c r="F78" s="224">
        <f>F79</f>
        <v>0</v>
      </c>
      <c r="G78" s="224">
        <f>G79</f>
        <v>0</v>
      </c>
    </row>
    <row r="79" spans="1:7" s="106" customFormat="1" ht="31.5" hidden="1">
      <c r="A79" s="233" t="s">
        <v>166</v>
      </c>
      <c r="B79" s="204" t="s">
        <v>30</v>
      </c>
      <c r="C79" s="204" t="s">
        <v>75</v>
      </c>
      <c r="D79" s="204" t="s">
        <v>325</v>
      </c>
      <c r="E79" s="236" t="s">
        <v>173</v>
      </c>
      <c r="F79" s="224">
        <v>0</v>
      </c>
      <c r="G79" s="224">
        <v>0</v>
      </c>
    </row>
    <row r="80" spans="1:7" s="106" customFormat="1" ht="25.5">
      <c r="A80" s="220" t="s">
        <v>316</v>
      </c>
      <c r="B80" s="199" t="s">
        <v>30</v>
      </c>
      <c r="C80" s="199" t="s">
        <v>75</v>
      </c>
      <c r="D80" s="199" t="s">
        <v>315</v>
      </c>
      <c r="E80" s="235"/>
      <c r="F80" s="224">
        <f>F81</f>
        <v>850</v>
      </c>
      <c r="G80" s="224">
        <f>G81</f>
        <v>950</v>
      </c>
    </row>
    <row r="81" spans="1:7" ht="31.5">
      <c r="A81" s="210" t="s">
        <v>166</v>
      </c>
      <c r="B81" s="204" t="s">
        <v>30</v>
      </c>
      <c r="C81" s="204" t="s">
        <v>75</v>
      </c>
      <c r="D81" s="204" t="s">
        <v>317</v>
      </c>
      <c r="E81" s="237" t="s">
        <v>173</v>
      </c>
      <c r="F81" s="228">
        <v>850</v>
      </c>
      <c r="G81" s="228">
        <v>950</v>
      </c>
    </row>
    <row r="82" spans="1:7" s="106" customFormat="1" ht="63.75">
      <c r="A82" s="201" t="s">
        <v>218</v>
      </c>
      <c r="B82" s="199" t="s">
        <v>30</v>
      </c>
      <c r="C82" s="199" t="s">
        <v>75</v>
      </c>
      <c r="D82" s="238" t="s">
        <v>219</v>
      </c>
      <c r="E82" s="235"/>
      <c r="F82" s="224">
        <f>F83</f>
        <v>0</v>
      </c>
      <c r="G82" s="224">
        <f>G83</f>
        <v>727.5</v>
      </c>
    </row>
    <row r="83" spans="1:7" s="106" customFormat="1" ht="31.5">
      <c r="A83" s="210" t="s">
        <v>166</v>
      </c>
      <c r="B83" s="204" t="s">
        <v>30</v>
      </c>
      <c r="C83" s="204" t="s">
        <v>75</v>
      </c>
      <c r="D83" s="239" t="s">
        <v>219</v>
      </c>
      <c r="E83" s="204">
        <v>244</v>
      </c>
      <c r="F83" s="228"/>
      <c r="G83" s="228">
        <v>727.5</v>
      </c>
    </row>
    <row r="84" spans="1:7" s="106" customFormat="1" ht="12.75" hidden="1">
      <c r="A84" s="240" t="s">
        <v>291</v>
      </c>
      <c r="B84" s="241" t="s">
        <v>30</v>
      </c>
      <c r="C84" s="241" t="s">
        <v>292</v>
      </c>
      <c r="D84" s="239"/>
      <c r="E84" s="204"/>
      <c r="F84" s="228">
        <f>F85</f>
        <v>0</v>
      </c>
      <c r="G84" s="228">
        <f>G85</f>
        <v>0</v>
      </c>
    </row>
    <row r="85" spans="1:7" s="106" customFormat="1" ht="36" hidden="1">
      <c r="A85" s="211" t="s">
        <v>293</v>
      </c>
      <c r="B85" s="204" t="s">
        <v>30</v>
      </c>
      <c r="C85" s="204" t="s">
        <v>292</v>
      </c>
      <c r="D85" s="239" t="s">
        <v>294</v>
      </c>
      <c r="E85" s="204"/>
      <c r="F85" s="228">
        <f>F86</f>
        <v>0</v>
      </c>
      <c r="G85" s="228">
        <f>G86</f>
        <v>0</v>
      </c>
    </row>
    <row r="86" spans="1:7" s="106" customFormat="1" ht="12.75" hidden="1">
      <c r="A86" s="211" t="s">
        <v>169</v>
      </c>
      <c r="B86" s="204" t="s">
        <v>30</v>
      </c>
      <c r="C86" s="204" t="s">
        <v>292</v>
      </c>
      <c r="D86" s="239" t="s">
        <v>294</v>
      </c>
      <c r="E86" s="204">
        <v>540</v>
      </c>
      <c r="F86" s="228"/>
      <c r="G86" s="228"/>
    </row>
    <row r="87" spans="1:7" ht="14.25">
      <c r="A87" s="198" t="s">
        <v>33</v>
      </c>
      <c r="B87" s="199" t="s">
        <v>31</v>
      </c>
      <c r="C87" s="199" t="s">
        <v>18</v>
      </c>
      <c r="D87" s="199" t="s">
        <v>19</v>
      </c>
      <c r="E87" s="199" t="s">
        <v>17</v>
      </c>
      <c r="F87" s="242">
        <f>F88+F96+F106</f>
        <v>7728.599999999999</v>
      </c>
      <c r="G87" s="242">
        <f>G88+G96+G106</f>
        <v>2294</v>
      </c>
    </row>
    <row r="88" spans="1:7" ht="12.75">
      <c r="A88" s="234" t="s">
        <v>34</v>
      </c>
      <c r="B88" s="199" t="s">
        <v>31</v>
      </c>
      <c r="C88" s="199" t="s">
        <v>21</v>
      </c>
      <c r="D88" s="199" t="s">
        <v>19</v>
      </c>
      <c r="E88" s="199" t="s">
        <v>17</v>
      </c>
      <c r="F88" s="200">
        <f>F89</f>
        <v>0</v>
      </c>
      <c r="G88" s="200">
        <f>G89</f>
        <v>0</v>
      </c>
    </row>
    <row r="89" spans="1:7" ht="12.75" hidden="1">
      <c r="A89" s="222" t="s">
        <v>177</v>
      </c>
      <c r="B89" s="204" t="s">
        <v>31</v>
      </c>
      <c r="C89" s="204" t="s">
        <v>21</v>
      </c>
      <c r="D89" s="204" t="s">
        <v>154</v>
      </c>
      <c r="E89" s="204" t="s">
        <v>17</v>
      </c>
      <c r="F89" s="219">
        <f>F90+F92+F94</f>
        <v>0</v>
      </c>
      <c r="G89" s="219">
        <f>G90+G92+G94</f>
        <v>0</v>
      </c>
    </row>
    <row r="90" spans="1:7" ht="38.25" hidden="1">
      <c r="A90" s="243" t="s">
        <v>178</v>
      </c>
      <c r="B90" s="244" t="s">
        <v>31</v>
      </c>
      <c r="C90" s="244" t="s">
        <v>21</v>
      </c>
      <c r="D90" s="244" t="s">
        <v>210</v>
      </c>
      <c r="E90" s="245"/>
      <c r="F90" s="246">
        <f>F91</f>
        <v>0</v>
      </c>
      <c r="G90" s="246">
        <f>G91</f>
        <v>0</v>
      </c>
    </row>
    <row r="91" spans="1:7" ht="31.5" hidden="1">
      <c r="A91" s="233" t="s">
        <v>165</v>
      </c>
      <c r="B91" s="230" t="s">
        <v>31</v>
      </c>
      <c r="C91" s="230" t="s">
        <v>21</v>
      </c>
      <c r="D91" s="230" t="s">
        <v>210</v>
      </c>
      <c r="E91" s="231">
        <v>243</v>
      </c>
      <c r="F91" s="232"/>
      <c r="G91" s="232"/>
    </row>
    <row r="92" spans="1:7" ht="59.25" customHeight="1" hidden="1">
      <c r="A92" s="243" t="s">
        <v>179</v>
      </c>
      <c r="B92" s="244" t="s">
        <v>31</v>
      </c>
      <c r="C92" s="244" t="s">
        <v>21</v>
      </c>
      <c r="D92" s="244" t="s">
        <v>212</v>
      </c>
      <c r="E92" s="245"/>
      <c r="F92" s="246">
        <f>F93</f>
        <v>0</v>
      </c>
      <c r="G92" s="246">
        <f>G93</f>
        <v>0</v>
      </c>
    </row>
    <row r="93" spans="1:7" ht="31.5" hidden="1">
      <c r="A93" s="210" t="s">
        <v>166</v>
      </c>
      <c r="B93" s="230" t="s">
        <v>31</v>
      </c>
      <c r="C93" s="230" t="s">
        <v>21</v>
      </c>
      <c r="D93" s="230" t="s">
        <v>212</v>
      </c>
      <c r="E93" s="231">
        <v>244</v>
      </c>
      <c r="F93" s="232"/>
      <c r="G93" s="232"/>
    </row>
    <row r="94" spans="1:7" ht="38.25" hidden="1">
      <c r="A94" s="243" t="s">
        <v>180</v>
      </c>
      <c r="B94" s="244" t="s">
        <v>31</v>
      </c>
      <c r="C94" s="244" t="s">
        <v>21</v>
      </c>
      <c r="D94" s="244" t="s">
        <v>213</v>
      </c>
      <c r="E94" s="245"/>
      <c r="F94" s="246">
        <f>F95</f>
        <v>0</v>
      </c>
      <c r="G94" s="246">
        <f>G95</f>
        <v>0</v>
      </c>
    </row>
    <row r="95" spans="1:7" ht="31.5" hidden="1">
      <c r="A95" s="210" t="s">
        <v>166</v>
      </c>
      <c r="B95" s="230" t="s">
        <v>31</v>
      </c>
      <c r="C95" s="230" t="s">
        <v>21</v>
      </c>
      <c r="D95" s="230" t="s">
        <v>213</v>
      </c>
      <c r="E95" s="231" t="s">
        <v>173</v>
      </c>
      <c r="F95" s="232"/>
      <c r="G95" s="232"/>
    </row>
    <row r="96" spans="1:7" ht="12.75">
      <c r="A96" s="201" t="s">
        <v>12</v>
      </c>
      <c r="B96" s="199" t="s">
        <v>31</v>
      </c>
      <c r="C96" s="199" t="s">
        <v>28</v>
      </c>
      <c r="D96" s="199"/>
      <c r="E96" s="199"/>
      <c r="F96" s="200">
        <f>F98+F100+F102+F104</f>
        <v>7124.2</v>
      </c>
      <c r="G96" s="200">
        <f>G98+G100+G102+G104</f>
        <v>2174.2</v>
      </c>
    </row>
    <row r="97" spans="1:7" s="107" customFormat="1" ht="12.75">
      <c r="A97" s="203" t="s">
        <v>155</v>
      </c>
      <c r="B97" s="204" t="s">
        <v>31</v>
      </c>
      <c r="C97" s="204" t="s">
        <v>28</v>
      </c>
      <c r="D97" s="204" t="s">
        <v>154</v>
      </c>
      <c r="E97" s="204"/>
      <c r="F97" s="219">
        <f>F98+F100+F102</f>
        <v>4950</v>
      </c>
      <c r="G97" s="219">
        <f>G98+G100+G102</f>
        <v>0</v>
      </c>
    </row>
    <row r="98" spans="1:7" s="107" customFormat="1" ht="30.75" customHeight="1">
      <c r="A98" s="201" t="s">
        <v>319</v>
      </c>
      <c r="B98" s="199" t="s">
        <v>31</v>
      </c>
      <c r="C98" s="199" t="s">
        <v>28</v>
      </c>
      <c r="D98" s="199" t="s">
        <v>318</v>
      </c>
      <c r="E98" s="199"/>
      <c r="F98" s="200">
        <f>F99</f>
        <v>450</v>
      </c>
      <c r="G98" s="200">
        <f>G99</f>
        <v>0</v>
      </c>
    </row>
    <row r="99" spans="1:7" s="107" customFormat="1" ht="31.5">
      <c r="A99" s="210" t="s">
        <v>166</v>
      </c>
      <c r="B99" s="204" t="s">
        <v>31</v>
      </c>
      <c r="C99" s="204" t="s">
        <v>28</v>
      </c>
      <c r="D99" s="204" t="s">
        <v>318</v>
      </c>
      <c r="E99" s="204" t="s">
        <v>173</v>
      </c>
      <c r="F99" s="219">
        <v>450</v>
      </c>
      <c r="G99" s="219">
        <v>0</v>
      </c>
    </row>
    <row r="100" spans="1:7" s="107" customFormat="1" ht="31.5" customHeight="1">
      <c r="A100" s="201" t="s">
        <v>321</v>
      </c>
      <c r="B100" s="199" t="s">
        <v>31</v>
      </c>
      <c r="C100" s="199" t="s">
        <v>28</v>
      </c>
      <c r="D100" s="199" t="s">
        <v>320</v>
      </c>
      <c r="E100" s="199"/>
      <c r="F100" s="200">
        <f>F101</f>
        <v>4500</v>
      </c>
      <c r="G100" s="200">
        <f>G101</f>
        <v>0</v>
      </c>
    </row>
    <row r="101" spans="1:7" s="107" customFormat="1" ht="31.5">
      <c r="A101" s="210" t="s">
        <v>166</v>
      </c>
      <c r="B101" s="204" t="s">
        <v>31</v>
      </c>
      <c r="C101" s="204" t="s">
        <v>28</v>
      </c>
      <c r="D101" s="204" t="s">
        <v>320</v>
      </c>
      <c r="E101" s="204" t="s">
        <v>173</v>
      </c>
      <c r="F101" s="219">
        <v>4500</v>
      </c>
      <c r="G101" s="219">
        <v>0</v>
      </c>
    </row>
    <row r="102" spans="1:7" s="107" customFormat="1" ht="38.25" hidden="1">
      <c r="A102" s="243" t="s">
        <v>180</v>
      </c>
      <c r="B102" s="244" t="s">
        <v>31</v>
      </c>
      <c r="C102" s="244" t="s">
        <v>28</v>
      </c>
      <c r="D102" s="244" t="s">
        <v>213</v>
      </c>
      <c r="E102" s="245"/>
      <c r="F102" s="247">
        <f>F103</f>
        <v>0</v>
      </c>
      <c r="G102" s="247">
        <f>G103</f>
        <v>0</v>
      </c>
    </row>
    <row r="103" spans="1:7" s="107" customFormat="1" ht="31.5" hidden="1">
      <c r="A103" s="233" t="s">
        <v>166</v>
      </c>
      <c r="B103" s="230" t="s">
        <v>31</v>
      </c>
      <c r="C103" s="230" t="s">
        <v>28</v>
      </c>
      <c r="D103" s="230" t="s">
        <v>213</v>
      </c>
      <c r="E103" s="231">
        <v>244</v>
      </c>
      <c r="F103" s="248"/>
      <c r="G103" s="248"/>
    </row>
    <row r="104" spans="1:7" s="107" customFormat="1" ht="25.5">
      <c r="A104" s="249" t="s">
        <v>322</v>
      </c>
      <c r="B104" s="199" t="s">
        <v>31</v>
      </c>
      <c r="C104" s="199" t="s">
        <v>28</v>
      </c>
      <c r="D104" s="250" t="s">
        <v>323</v>
      </c>
      <c r="E104" s="199"/>
      <c r="F104" s="200">
        <f>F105</f>
        <v>2174.2</v>
      </c>
      <c r="G104" s="200">
        <f>G105</f>
        <v>2174.2</v>
      </c>
    </row>
    <row r="105" spans="1:7" ht="27.75" customHeight="1">
      <c r="A105" s="251" t="s">
        <v>165</v>
      </c>
      <c r="B105" s="204" t="s">
        <v>31</v>
      </c>
      <c r="C105" s="204" t="s">
        <v>28</v>
      </c>
      <c r="D105" s="252" t="s">
        <v>324</v>
      </c>
      <c r="E105" s="204">
        <v>244</v>
      </c>
      <c r="F105" s="219">
        <v>2174.2</v>
      </c>
      <c r="G105" s="219">
        <v>2174.2</v>
      </c>
    </row>
    <row r="106" spans="1:7" ht="12.75">
      <c r="A106" s="234" t="s">
        <v>13</v>
      </c>
      <c r="B106" s="199" t="s">
        <v>31</v>
      </c>
      <c r="C106" s="199" t="s">
        <v>22</v>
      </c>
      <c r="D106" s="199" t="s">
        <v>19</v>
      </c>
      <c r="E106" s="199" t="s">
        <v>17</v>
      </c>
      <c r="F106" s="200">
        <f>F107</f>
        <v>604.4</v>
      </c>
      <c r="G106" s="200">
        <f>G107+G116</f>
        <v>119.8</v>
      </c>
    </row>
    <row r="107" spans="1:7" ht="12.75">
      <c r="A107" s="222" t="s">
        <v>177</v>
      </c>
      <c r="B107" s="204" t="s">
        <v>31</v>
      </c>
      <c r="C107" s="204" t="s">
        <v>22</v>
      </c>
      <c r="D107" s="204" t="s">
        <v>154</v>
      </c>
      <c r="E107" s="204" t="s">
        <v>17</v>
      </c>
      <c r="F107" s="219">
        <f>F108+F110+F112+F114</f>
        <v>604.4</v>
      </c>
      <c r="G107" s="219">
        <f>G108+G110+G112+G114</f>
        <v>0</v>
      </c>
    </row>
    <row r="108" spans="1:7" ht="25.5">
      <c r="A108" s="253" t="s">
        <v>222</v>
      </c>
      <c r="B108" s="244" t="s">
        <v>31</v>
      </c>
      <c r="C108" s="244" t="s">
        <v>22</v>
      </c>
      <c r="D108" s="244" t="s">
        <v>223</v>
      </c>
      <c r="E108" s="254"/>
      <c r="F108" s="255">
        <f>F109</f>
        <v>407.4</v>
      </c>
      <c r="G108" s="255">
        <f>G109</f>
        <v>0</v>
      </c>
    </row>
    <row r="109" spans="1:7" ht="31.5">
      <c r="A109" s="233" t="s">
        <v>166</v>
      </c>
      <c r="B109" s="230" t="s">
        <v>31</v>
      </c>
      <c r="C109" s="230" t="s">
        <v>22</v>
      </c>
      <c r="D109" s="230" t="s">
        <v>223</v>
      </c>
      <c r="E109" s="231">
        <v>244</v>
      </c>
      <c r="F109" s="256">
        <v>407.4</v>
      </c>
      <c r="G109" s="256">
        <v>0</v>
      </c>
    </row>
    <row r="110" spans="1:7" ht="25.5">
      <c r="A110" s="220" t="s">
        <v>326</v>
      </c>
      <c r="B110" s="199" t="s">
        <v>31</v>
      </c>
      <c r="C110" s="199" t="s">
        <v>28</v>
      </c>
      <c r="D110" s="199" t="s">
        <v>325</v>
      </c>
      <c r="E110" s="235"/>
      <c r="F110" s="224">
        <f>F111</f>
        <v>112</v>
      </c>
      <c r="G110" s="224">
        <f>G111</f>
        <v>0</v>
      </c>
    </row>
    <row r="111" spans="1:7" ht="31.5">
      <c r="A111" s="233" t="s">
        <v>166</v>
      </c>
      <c r="B111" s="204" t="s">
        <v>31</v>
      </c>
      <c r="C111" s="204" t="s">
        <v>28</v>
      </c>
      <c r="D111" s="204" t="s">
        <v>325</v>
      </c>
      <c r="E111" s="236" t="s">
        <v>173</v>
      </c>
      <c r="F111" s="224">
        <v>112</v>
      </c>
      <c r="G111" s="224"/>
    </row>
    <row r="112" spans="1:7" ht="25.5">
      <c r="A112" s="243" t="s">
        <v>221</v>
      </c>
      <c r="B112" s="244" t="s">
        <v>31</v>
      </c>
      <c r="C112" s="244" t="s">
        <v>22</v>
      </c>
      <c r="D112" s="257" t="s">
        <v>220</v>
      </c>
      <c r="E112" s="244" t="s">
        <v>17</v>
      </c>
      <c r="F112" s="247">
        <f>F113</f>
        <v>60</v>
      </c>
      <c r="G112" s="247">
        <f>G113</f>
        <v>0</v>
      </c>
    </row>
    <row r="113" spans="1:7" ht="31.5">
      <c r="A113" s="233" t="s">
        <v>166</v>
      </c>
      <c r="B113" s="230" t="s">
        <v>31</v>
      </c>
      <c r="C113" s="230" t="s">
        <v>22</v>
      </c>
      <c r="D113" s="258" t="s">
        <v>220</v>
      </c>
      <c r="E113" s="231">
        <v>244</v>
      </c>
      <c r="F113" s="248">
        <v>60</v>
      </c>
      <c r="G113" s="248">
        <v>0</v>
      </c>
    </row>
    <row r="114" spans="1:7" ht="47.25">
      <c r="A114" s="259" t="s">
        <v>327</v>
      </c>
      <c r="B114" s="244" t="s">
        <v>31</v>
      </c>
      <c r="C114" s="244" t="s">
        <v>22</v>
      </c>
      <c r="D114" s="257" t="s">
        <v>328</v>
      </c>
      <c r="E114" s="245"/>
      <c r="F114" s="247">
        <f>F115</f>
        <v>25</v>
      </c>
      <c r="G114" s="247">
        <f>G115</f>
        <v>0</v>
      </c>
    </row>
    <row r="115" spans="1:7" ht="15.75">
      <c r="A115" s="233"/>
      <c r="B115" s="230"/>
      <c r="C115" s="230"/>
      <c r="D115" s="258"/>
      <c r="E115" s="231" t="s">
        <v>173</v>
      </c>
      <c r="F115" s="248">
        <v>25</v>
      </c>
      <c r="G115" s="248">
        <v>0</v>
      </c>
    </row>
    <row r="116" spans="1:7" s="106" customFormat="1" ht="15.75">
      <c r="A116" s="259" t="s">
        <v>337</v>
      </c>
      <c r="B116" s="244" t="s">
        <v>31</v>
      </c>
      <c r="C116" s="244" t="s">
        <v>22</v>
      </c>
      <c r="D116" s="257" t="s">
        <v>336</v>
      </c>
      <c r="E116" s="245"/>
      <c r="F116" s="247"/>
      <c r="G116" s="247">
        <f>G117</f>
        <v>119.8</v>
      </c>
    </row>
    <row r="117" spans="1:7" ht="15.75">
      <c r="A117" s="233"/>
      <c r="B117" s="230" t="s">
        <v>31</v>
      </c>
      <c r="C117" s="230" t="s">
        <v>22</v>
      </c>
      <c r="D117" s="258" t="s">
        <v>336</v>
      </c>
      <c r="E117" s="231" t="s">
        <v>173</v>
      </c>
      <c r="F117" s="248"/>
      <c r="G117" s="248">
        <v>119.8</v>
      </c>
    </row>
    <row r="118" spans="1:8" ht="14.25">
      <c r="A118" s="198" t="s">
        <v>134</v>
      </c>
      <c r="B118" s="260" t="s">
        <v>36</v>
      </c>
      <c r="C118" s="260"/>
      <c r="D118" s="260"/>
      <c r="E118" s="260"/>
      <c r="F118" s="200">
        <f>F119</f>
        <v>5385.9</v>
      </c>
      <c r="G118" s="200">
        <f>G119</f>
        <v>5559.999999999999</v>
      </c>
      <c r="H118" s="108"/>
    </row>
    <row r="119" spans="1:7" ht="12.75">
      <c r="A119" s="201" t="s">
        <v>37</v>
      </c>
      <c r="B119" s="199" t="s">
        <v>36</v>
      </c>
      <c r="C119" s="199" t="s">
        <v>21</v>
      </c>
      <c r="D119" s="199" t="s">
        <v>19</v>
      </c>
      <c r="E119" s="199" t="s">
        <v>17</v>
      </c>
      <c r="F119" s="200">
        <f>F120+F128</f>
        <v>5385.9</v>
      </c>
      <c r="G119" s="200">
        <f>G120+G128</f>
        <v>5559.999999999999</v>
      </c>
    </row>
    <row r="120" spans="1:7" ht="12.75">
      <c r="A120" s="201" t="s">
        <v>38</v>
      </c>
      <c r="B120" s="199" t="s">
        <v>36</v>
      </c>
      <c r="C120" s="199" t="s">
        <v>21</v>
      </c>
      <c r="D120" s="199" t="s">
        <v>11</v>
      </c>
      <c r="E120" s="199"/>
      <c r="F120" s="200">
        <f>F121+F126</f>
        <v>4233.3</v>
      </c>
      <c r="G120" s="200">
        <f>G121+G126</f>
        <v>4403.799999999999</v>
      </c>
    </row>
    <row r="121" spans="1:7" s="106" customFormat="1" ht="12.75">
      <c r="A121" s="201" t="s">
        <v>43</v>
      </c>
      <c r="B121" s="199" t="s">
        <v>36</v>
      </c>
      <c r="C121" s="199" t="s">
        <v>21</v>
      </c>
      <c r="D121" s="199" t="s">
        <v>42</v>
      </c>
      <c r="E121" s="199"/>
      <c r="F121" s="200">
        <f>SUM(F122:F125)</f>
        <v>4233.3</v>
      </c>
      <c r="G121" s="200">
        <f>SUM(G122:G125)</f>
        <v>4403.799999999999</v>
      </c>
    </row>
    <row r="122" spans="1:7" ht="15" customHeight="1">
      <c r="A122" s="210" t="s">
        <v>162</v>
      </c>
      <c r="B122" s="204" t="s">
        <v>36</v>
      </c>
      <c r="C122" s="204" t="s">
        <v>21</v>
      </c>
      <c r="D122" s="204" t="s">
        <v>42</v>
      </c>
      <c r="E122" s="204" t="s">
        <v>181</v>
      </c>
      <c r="F122" s="219">
        <v>2938.2</v>
      </c>
      <c r="G122" s="219">
        <v>2938.2</v>
      </c>
    </row>
    <row r="123" spans="1:7" ht="31.5">
      <c r="A123" s="210" t="s">
        <v>164</v>
      </c>
      <c r="B123" s="204" t="s">
        <v>36</v>
      </c>
      <c r="C123" s="204" t="s">
        <v>21</v>
      </c>
      <c r="D123" s="204" t="s">
        <v>42</v>
      </c>
      <c r="E123" s="204">
        <v>242</v>
      </c>
      <c r="F123" s="219">
        <v>59.4</v>
      </c>
      <c r="G123" s="219">
        <v>62.5</v>
      </c>
    </row>
    <row r="124" spans="1:7" ht="31.5">
      <c r="A124" s="210" t="s">
        <v>166</v>
      </c>
      <c r="B124" s="204" t="s">
        <v>36</v>
      </c>
      <c r="C124" s="204" t="s">
        <v>21</v>
      </c>
      <c r="D124" s="204" t="s">
        <v>42</v>
      </c>
      <c r="E124" s="204">
        <v>244</v>
      </c>
      <c r="F124" s="219">
        <v>1230.7</v>
      </c>
      <c r="G124" s="219">
        <v>1398.1</v>
      </c>
    </row>
    <row r="125" spans="1:7" ht="15.75">
      <c r="A125" s="210" t="s">
        <v>167</v>
      </c>
      <c r="B125" s="204" t="s">
        <v>36</v>
      </c>
      <c r="C125" s="204" t="s">
        <v>21</v>
      </c>
      <c r="D125" s="204" t="s">
        <v>42</v>
      </c>
      <c r="E125" s="204">
        <v>851</v>
      </c>
      <c r="F125" s="209">
        <v>5</v>
      </c>
      <c r="G125" s="209">
        <v>5</v>
      </c>
    </row>
    <row r="126" spans="1:7" s="106" customFormat="1" ht="27" hidden="1">
      <c r="A126" s="261" t="s">
        <v>44</v>
      </c>
      <c r="B126" s="262" t="s">
        <v>36</v>
      </c>
      <c r="C126" s="262" t="s">
        <v>21</v>
      </c>
      <c r="D126" s="262" t="s">
        <v>295</v>
      </c>
      <c r="E126" s="262"/>
      <c r="F126" s="263">
        <f>F127</f>
        <v>0</v>
      </c>
      <c r="G126" s="263">
        <f>G127</f>
        <v>0</v>
      </c>
    </row>
    <row r="127" spans="1:7" ht="15.75" hidden="1">
      <c r="A127" s="233" t="s">
        <v>162</v>
      </c>
      <c r="B127" s="230" t="s">
        <v>36</v>
      </c>
      <c r="C127" s="230" t="s">
        <v>21</v>
      </c>
      <c r="D127" s="264" t="s">
        <v>295</v>
      </c>
      <c r="E127" s="230" t="s">
        <v>181</v>
      </c>
      <c r="F127" s="248"/>
      <c r="G127" s="248"/>
    </row>
    <row r="128" spans="1:7" ht="12.75">
      <c r="A128" s="201" t="s">
        <v>63</v>
      </c>
      <c r="B128" s="260" t="s">
        <v>36</v>
      </c>
      <c r="C128" s="260" t="s">
        <v>21</v>
      </c>
      <c r="D128" s="260" t="s">
        <v>64</v>
      </c>
      <c r="E128" s="265"/>
      <c r="F128" s="200">
        <f>F129</f>
        <v>1152.6</v>
      </c>
      <c r="G128" s="200">
        <f>G129</f>
        <v>1156.2</v>
      </c>
    </row>
    <row r="129" spans="1:7" s="106" customFormat="1" ht="12.75">
      <c r="A129" s="201" t="s">
        <v>43</v>
      </c>
      <c r="B129" s="260" t="s">
        <v>36</v>
      </c>
      <c r="C129" s="260" t="s">
        <v>21</v>
      </c>
      <c r="D129" s="260" t="s">
        <v>65</v>
      </c>
      <c r="E129" s="266"/>
      <c r="F129" s="200">
        <f>SUM(F130:F134)+F135+F137+F139</f>
        <v>1152.6</v>
      </c>
      <c r="G129" s="200">
        <f>SUM(G130:G134)+G135+G137+G139</f>
        <v>1156.2</v>
      </c>
    </row>
    <row r="130" spans="1:7" ht="13.5" customHeight="1">
      <c r="A130" s="210" t="s">
        <v>162</v>
      </c>
      <c r="B130" s="264" t="s">
        <v>36</v>
      </c>
      <c r="C130" s="264" t="s">
        <v>21</v>
      </c>
      <c r="D130" s="216" t="s">
        <v>65</v>
      </c>
      <c r="E130" s="204" t="s">
        <v>181</v>
      </c>
      <c r="F130" s="267">
        <v>821.2</v>
      </c>
      <c r="G130" s="267">
        <v>821.2</v>
      </c>
    </row>
    <row r="131" spans="1:7" ht="15.75" hidden="1">
      <c r="A131" s="210" t="s">
        <v>163</v>
      </c>
      <c r="B131" s="264" t="s">
        <v>36</v>
      </c>
      <c r="C131" s="264" t="s">
        <v>21</v>
      </c>
      <c r="D131" s="216" t="s">
        <v>65</v>
      </c>
      <c r="E131" s="204" t="s">
        <v>182</v>
      </c>
      <c r="F131" s="267"/>
      <c r="G131" s="267"/>
    </row>
    <row r="132" spans="1:7" ht="31.5" hidden="1">
      <c r="A132" s="210" t="s">
        <v>165</v>
      </c>
      <c r="B132" s="264" t="s">
        <v>36</v>
      </c>
      <c r="C132" s="264" t="s">
        <v>21</v>
      </c>
      <c r="D132" s="216" t="s">
        <v>65</v>
      </c>
      <c r="E132" s="204">
        <v>243</v>
      </c>
      <c r="F132" s="267"/>
      <c r="G132" s="267"/>
    </row>
    <row r="133" spans="1:7" ht="31.5">
      <c r="A133" s="210" t="s">
        <v>166</v>
      </c>
      <c r="B133" s="264" t="s">
        <v>36</v>
      </c>
      <c r="C133" s="264" t="s">
        <v>21</v>
      </c>
      <c r="D133" s="216" t="s">
        <v>65</v>
      </c>
      <c r="E133" s="204">
        <v>244</v>
      </c>
      <c r="F133" s="267">
        <v>43.1</v>
      </c>
      <c r="G133" s="267">
        <v>46.7</v>
      </c>
    </row>
    <row r="134" spans="1:7" ht="15.75">
      <c r="A134" s="210" t="s">
        <v>167</v>
      </c>
      <c r="B134" s="204" t="s">
        <v>36</v>
      </c>
      <c r="C134" s="204" t="s">
        <v>21</v>
      </c>
      <c r="D134" s="204" t="s">
        <v>65</v>
      </c>
      <c r="E134" s="204">
        <v>851</v>
      </c>
      <c r="F134" s="267">
        <v>3</v>
      </c>
      <c r="G134" s="267">
        <v>3</v>
      </c>
    </row>
    <row r="135" spans="1:7" ht="27" hidden="1">
      <c r="A135" s="261" t="s">
        <v>44</v>
      </c>
      <c r="B135" s="262" t="s">
        <v>36</v>
      </c>
      <c r="C135" s="262" t="s">
        <v>21</v>
      </c>
      <c r="D135" s="264" t="s">
        <v>295</v>
      </c>
      <c r="E135" s="262"/>
      <c r="F135" s="263">
        <f>F136</f>
        <v>0</v>
      </c>
      <c r="G135" s="263">
        <f>G136</f>
        <v>0</v>
      </c>
    </row>
    <row r="136" spans="1:7" ht="15.75" hidden="1">
      <c r="A136" s="233" t="s">
        <v>162</v>
      </c>
      <c r="B136" s="230" t="s">
        <v>36</v>
      </c>
      <c r="C136" s="230" t="s">
        <v>21</v>
      </c>
      <c r="D136" s="264" t="s">
        <v>295</v>
      </c>
      <c r="E136" s="230" t="s">
        <v>181</v>
      </c>
      <c r="F136" s="248"/>
      <c r="G136" s="248"/>
    </row>
    <row r="137" spans="1:7" ht="13.5">
      <c r="A137" s="268" t="s">
        <v>69</v>
      </c>
      <c r="B137" s="262" t="s">
        <v>36</v>
      </c>
      <c r="C137" s="262" t="s">
        <v>21</v>
      </c>
      <c r="D137" s="269" t="s">
        <v>296</v>
      </c>
      <c r="E137" s="262"/>
      <c r="F137" s="263">
        <f>F138</f>
        <v>10.3</v>
      </c>
      <c r="G137" s="263">
        <f>G138</f>
        <v>10.3</v>
      </c>
    </row>
    <row r="138" spans="1:7" ht="15.75">
      <c r="A138" s="233" t="s">
        <v>162</v>
      </c>
      <c r="B138" s="230" t="s">
        <v>36</v>
      </c>
      <c r="C138" s="230" t="s">
        <v>21</v>
      </c>
      <c r="D138" s="269" t="s">
        <v>296</v>
      </c>
      <c r="E138" s="230" t="s">
        <v>181</v>
      </c>
      <c r="F138" s="248">
        <v>10.3</v>
      </c>
      <c r="G138" s="248">
        <v>10.3</v>
      </c>
    </row>
    <row r="139" spans="1:7" s="106" customFormat="1" ht="25.5" customHeight="1">
      <c r="A139" s="118" t="s">
        <v>290</v>
      </c>
      <c r="B139" s="244" t="s">
        <v>36</v>
      </c>
      <c r="C139" s="244" t="s">
        <v>21</v>
      </c>
      <c r="D139" s="260" t="s">
        <v>297</v>
      </c>
      <c r="E139" s="244"/>
      <c r="F139" s="247">
        <f>F140</f>
        <v>275</v>
      </c>
      <c r="G139" s="247">
        <f>G140</f>
        <v>275</v>
      </c>
    </row>
    <row r="140" spans="1:7" ht="31.5">
      <c r="A140" s="233" t="s">
        <v>226</v>
      </c>
      <c r="B140" s="230" t="s">
        <v>36</v>
      </c>
      <c r="C140" s="230" t="s">
        <v>21</v>
      </c>
      <c r="D140" s="216" t="s">
        <v>297</v>
      </c>
      <c r="E140" s="230" t="s">
        <v>225</v>
      </c>
      <c r="F140" s="248">
        <v>275</v>
      </c>
      <c r="G140" s="248">
        <v>275</v>
      </c>
    </row>
    <row r="141" spans="1:7" ht="15" thickBot="1">
      <c r="A141" s="198" t="s">
        <v>70</v>
      </c>
      <c r="B141" s="260" t="s">
        <v>71</v>
      </c>
      <c r="C141" s="260"/>
      <c r="D141" s="260"/>
      <c r="E141" s="260"/>
      <c r="F141" s="200">
        <f aca="true" t="shared" si="5" ref="F141:G143">F142</f>
        <v>0</v>
      </c>
      <c r="G141" s="200">
        <f t="shared" si="5"/>
        <v>0</v>
      </c>
    </row>
    <row r="142" spans="1:7" ht="12.75" hidden="1">
      <c r="A142" s="222" t="s">
        <v>72</v>
      </c>
      <c r="B142" s="213" t="s">
        <v>71</v>
      </c>
      <c r="C142" s="213" t="s">
        <v>21</v>
      </c>
      <c r="D142" s="213"/>
      <c r="E142" s="213"/>
      <c r="F142" s="219">
        <f t="shared" si="5"/>
        <v>0</v>
      </c>
      <c r="G142" s="219">
        <f t="shared" si="5"/>
        <v>0</v>
      </c>
    </row>
    <row r="143" spans="1:7" ht="12.75" hidden="1">
      <c r="A143" s="222" t="s">
        <v>74</v>
      </c>
      <c r="B143" s="213" t="s">
        <v>71</v>
      </c>
      <c r="C143" s="213" t="s">
        <v>21</v>
      </c>
      <c r="D143" s="213" t="s">
        <v>73</v>
      </c>
      <c r="E143" s="213"/>
      <c r="F143" s="267">
        <f t="shared" si="5"/>
        <v>0</v>
      </c>
      <c r="G143" s="267">
        <f t="shared" si="5"/>
        <v>0</v>
      </c>
    </row>
    <row r="144" spans="1:7" ht="12.75" hidden="1">
      <c r="A144" s="270" t="s">
        <v>209</v>
      </c>
      <c r="B144" s="271" t="s">
        <v>71</v>
      </c>
      <c r="C144" s="271" t="s">
        <v>21</v>
      </c>
      <c r="D144" s="271" t="s">
        <v>73</v>
      </c>
      <c r="E144" s="271" t="s">
        <v>183</v>
      </c>
      <c r="F144" s="272"/>
      <c r="G144" s="272"/>
    </row>
    <row r="145" spans="1:7" ht="12.75">
      <c r="A145" s="273" t="s">
        <v>280</v>
      </c>
      <c r="B145" s="274" t="s">
        <v>281</v>
      </c>
      <c r="C145" s="275"/>
      <c r="D145" s="276"/>
      <c r="E145" s="276"/>
      <c r="F145" s="277"/>
      <c r="G145" s="278"/>
    </row>
    <row r="146" spans="1:7" ht="12.75">
      <c r="A146" s="279" t="s">
        <v>282</v>
      </c>
      <c r="B146" s="280" t="s">
        <v>281</v>
      </c>
      <c r="C146" s="241" t="s">
        <v>281</v>
      </c>
      <c r="D146" s="281"/>
      <c r="E146" s="281"/>
      <c r="F146" s="205"/>
      <c r="G146" s="282"/>
    </row>
    <row r="147" spans="1:7" ht="12.75">
      <c r="A147" s="283" t="s">
        <v>282</v>
      </c>
      <c r="B147" s="284" t="s">
        <v>281</v>
      </c>
      <c r="C147" s="285" t="s">
        <v>281</v>
      </c>
      <c r="D147" s="286" t="s">
        <v>283</v>
      </c>
      <c r="E147" s="286"/>
      <c r="F147" s="287"/>
      <c r="G147" s="282"/>
    </row>
    <row r="148" spans="1:7" ht="12.75">
      <c r="A148" s="283" t="s">
        <v>282</v>
      </c>
      <c r="B148" s="284" t="s">
        <v>281</v>
      </c>
      <c r="C148" s="285" t="s">
        <v>281</v>
      </c>
      <c r="D148" s="286" t="s">
        <v>283</v>
      </c>
      <c r="E148" s="286" t="s">
        <v>284</v>
      </c>
      <c r="F148" s="287">
        <v>475.5</v>
      </c>
      <c r="G148" s="282">
        <v>747.1</v>
      </c>
    </row>
    <row r="149" spans="1:7" ht="13.5" thickBot="1">
      <c r="A149" s="288" t="s">
        <v>285</v>
      </c>
      <c r="B149" s="289"/>
      <c r="C149" s="289"/>
      <c r="D149" s="289"/>
      <c r="E149" s="289"/>
      <c r="F149" s="290">
        <f>F10+F53+F64+F75+F87+F118+F141+F148</f>
        <v>19021.8</v>
      </c>
      <c r="G149" s="291">
        <f>G10+G53+G64+G75+G87+G118+G141+G148</f>
        <v>14942.800000000001</v>
      </c>
    </row>
    <row r="151" spans="5:7" ht="12.75">
      <c r="E151" s="12" t="s">
        <v>21</v>
      </c>
      <c r="F151" s="13">
        <f>F10</f>
        <v>4286.7</v>
      </c>
      <c r="G151" s="13">
        <f>G10</f>
        <v>4415.2</v>
      </c>
    </row>
    <row r="152" spans="5:7" ht="12.75">
      <c r="E152" s="12" t="s">
        <v>28</v>
      </c>
      <c r="F152" s="13">
        <f>F53</f>
        <v>155.1</v>
      </c>
      <c r="G152" s="13">
        <f>G53</f>
        <v>155.5</v>
      </c>
    </row>
    <row r="153" spans="5:7" ht="12.75">
      <c r="E153" s="12" t="s">
        <v>22</v>
      </c>
      <c r="F153" s="13">
        <f>F64</f>
        <v>140</v>
      </c>
      <c r="G153" s="13">
        <f>G64</f>
        <v>93.5</v>
      </c>
    </row>
    <row r="154" spans="5:7" ht="12.75">
      <c r="E154" s="12" t="s">
        <v>30</v>
      </c>
      <c r="F154" s="13">
        <f>F75</f>
        <v>850</v>
      </c>
      <c r="G154" s="13">
        <f>G75</f>
        <v>1677.5</v>
      </c>
    </row>
    <row r="155" spans="5:7" ht="12.75">
      <c r="E155" s="12" t="s">
        <v>31</v>
      </c>
      <c r="F155" s="13">
        <f>F87</f>
        <v>7728.599999999999</v>
      </c>
      <c r="G155" s="13">
        <f>G87</f>
        <v>2294</v>
      </c>
    </row>
    <row r="156" spans="5:7" ht="12.75">
      <c r="E156" s="12" t="s">
        <v>35</v>
      </c>
      <c r="F156" s="13"/>
      <c r="G156" s="13"/>
    </row>
    <row r="157" spans="5:7" ht="12.75">
      <c r="E157" s="12" t="s">
        <v>36</v>
      </c>
      <c r="F157" s="13">
        <f>F118</f>
        <v>5385.9</v>
      </c>
      <c r="G157" s="13">
        <f>G118</f>
        <v>5559.999999999999</v>
      </c>
    </row>
    <row r="158" spans="5:7" ht="12.75">
      <c r="E158" s="12" t="s">
        <v>75</v>
      </c>
      <c r="F158" s="13"/>
      <c r="G158" s="13"/>
    </row>
    <row r="159" spans="5:7" ht="12.75">
      <c r="E159" s="12">
        <v>10</v>
      </c>
      <c r="F159" s="13">
        <f>F141</f>
        <v>0</v>
      </c>
      <c r="G159" s="13">
        <f>G141</f>
        <v>0</v>
      </c>
    </row>
    <row r="160" spans="5:7" ht="12.75">
      <c r="E160" s="12" t="s">
        <v>130</v>
      </c>
      <c r="F160" s="13"/>
      <c r="G160" s="13"/>
    </row>
    <row r="161" spans="5:7" ht="12.75">
      <c r="E161" s="12" t="s">
        <v>329</v>
      </c>
      <c r="F161" s="13">
        <f>F148</f>
        <v>475.5</v>
      </c>
      <c r="G161" s="13">
        <f>G148</f>
        <v>747.1</v>
      </c>
    </row>
    <row r="162" spans="5:7" ht="12.75">
      <c r="E162" s="115" t="s">
        <v>330</v>
      </c>
      <c r="F162" s="13">
        <f>SUM(F151:F161)</f>
        <v>19021.8</v>
      </c>
      <c r="G162" s="13">
        <f>SUM(G151:G161)</f>
        <v>14942.800000000001</v>
      </c>
    </row>
  </sheetData>
  <sheetProtection/>
  <mergeCells count="9">
    <mergeCell ref="G8:G9"/>
    <mergeCell ref="D1:G1"/>
    <mergeCell ref="A2:G2"/>
    <mergeCell ref="B4:G4"/>
    <mergeCell ref="A6:G6"/>
    <mergeCell ref="A5:G5"/>
    <mergeCell ref="E7:F7"/>
    <mergeCell ref="F8:F9"/>
    <mergeCell ref="A3:G3"/>
  </mergeCells>
  <printOptions/>
  <pageMargins left="0.64" right="0.33" top="0.31" bottom="0.35" header="0.27" footer="0.3"/>
  <pageSetup horizontalDpi="600" verticalDpi="600" orientation="portrait" paperSize="9" scale="75" r:id="rId1"/>
  <ignoredErrors>
    <ignoredError sqref="E47:E50 E148 E115 E127:E130 E138:E140 D75:E89 B75:C89 E149:E160 B10:C74 B90:C148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1"/>
  </sheetPr>
  <dimension ref="A1:H159"/>
  <sheetViews>
    <sheetView zoomScalePageLayoutView="0" workbookViewId="0" topLeftCell="B1">
      <selection activeCell="C3" sqref="C3:H3"/>
    </sheetView>
  </sheetViews>
  <sheetFormatPr defaultColWidth="9.140625" defaultRowHeight="12.75"/>
  <cols>
    <col min="1" max="1" width="4.8515625" style="6" hidden="1" customWidth="1"/>
    <col min="2" max="2" width="52.28125" style="6" customWidth="1"/>
    <col min="3" max="3" width="6.28125" style="6" customWidth="1"/>
    <col min="4" max="4" width="4.57421875" style="6" customWidth="1"/>
    <col min="5" max="5" width="3.7109375" style="6" customWidth="1"/>
    <col min="6" max="6" width="12.140625" style="6" customWidth="1"/>
    <col min="7" max="7" width="5.28125" style="6" customWidth="1"/>
    <col min="8" max="8" width="10.28125" style="6" customWidth="1"/>
    <col min="9" max="16384" width="9.140625" style="6" customWidth="1"/>
  </cols>
  <sheetData>
    <row r="1" spans="6:8" ht="12.75">
      <c r="F1" s="185" t="s">
        <v>158</v>
      </c>
      <c r="G1" s="185"/>
      <c r="H1" s="185"/>
    </row>
    <row r="2" spans="3:8" ht="50.25" customHeight="1">
      <c r="C2" s="428" t="s">
        <v>356</v>
      </c>
      <c r="D2" s="428"/>
      <c r="E2" s="428"/>
      <c r="F2" s="428"/>
      <c r="G2" s="428"/>
      <c r="H2" s="428"/>
    </row>
    <row r="3" spans="3:8" ht="12.75">
      <c r="C3" s="185" t="s">
        <v>359</v>
      </c>
      <c r="D3" s="185"/>
      <c r="E3" s="185"/>
      <c r="F3" s="185"/>
      <c r="G3" s="185"/>
      <c r="H3" s="185"/>
    </row>
    <row r="4" spans="1:8" ht="23.25" customHeight="1">
      <c r="A4" s="415" t="s">
        <v>131</v>
      </c>
      <c r="B4" s="415"/>
      <c r="C4" s="415"/>
      <c r="D4" s="415"/>
      <c r="E4" s="415"/>
      <c r="F4" s="415"/>
      <c r="G4" s="415"/>
      <c r="H4" s="415"/>
    </row>
    <row r="5" spans="1:8" ht="15.75">
      <c r="A5" s="436" t="s">
        <v>304</v>
      </c>
      <c r="B5" s="436"/>
      <c r="C5" s="436"/>
      <c r="D5" s="436"/>
      <c r="E5" s="436"/>
      <c r="F5" s="436"/>
      <c r="G5" s="436"/>
      <c r="H5" s="436"/>
    </row>
    <row r="6" ht="12.75">
      <c r="H6" s="6" t="s">
        <v>46</v>
      </c>
    </row>
    <row r="7" spans="1:8" ht="82.5" customHeight="1">
      <c r="A7" s="148"/>
      <c r="B7" s="193" t="s">
        <v>286</v>
      </c>
      <c r="C7" s="195" t="s">
        <v>45</v>
      </c>
      <c r="D7" s="195" t="s">
        <v>15</v>
      </c>
      <c r="E7" s="195" t="s">
        <v>47</v>
      </c>
      <c r="F7" s="196" t="s">
        <v>16</v>
      </c>
      <c r="G7" s="196" t="s">
        <v>157</v>
      </c>
      <c r="H7" s="197" t="s">
        <v>116</v>
      </c>
    </row>
    <row r="8" spans="1:8" ht="18.75" customHeight="1">
      <c r="A8" s="147"/>
      <c r="B8" s="193" t="s">
        <v>340</v>
      </c>
      <c r="C8" s="194">
        <v>871</v>
      </c>
      <c r="D8" s="195"/>
      <c r="E8" s="195"/>
      <c r="F8" s="196"/>
      <c r="G8" s="196"/>
      <c r="H8" s="197">
        <f>H159</f>
        <v>16433</v>
      </c>
    </row>
    <row r="9" spans="2:8" ht="14.25">
      <c r="B9" s="295" t="s">
        <v>20</v>
      </c>
      <c r="C9" s="296">
        <v>871</v>
      </c>
      <c r="D9" s="296" t="s">
        <v>21</v>
      </c>
      <c r="E9" s="296" t="s">
        <v>18</v>
      </c>
      <c r="F9" s="296" t="s">
        <v>19</v>
      </c>
      <c r="G9" s="297" t="s">
        <v>17</v>
      </c>
      <c r="H9" s="298">
        <f>H10+H17+H39+H33+H43</f>
        <v>4282.6</v>
      </c>
    </row>
    <row r="10" spans="2:8" ht="25.5">
      <c r="B10" s="299" t="s">
        <v>27</v>
      </c>
      <c r="C10" s="199">
        <v>871</v>
      </c>
      <c r="D10" s="199" t="s">
        <v>21</v>
      </c>
      <c r="E10" s="199" t="s">
        <v>28</v>
      </c>
      <c r="F10" s="199" t="s">
        <v>19</v>
      </c>
      <c r="G10" s="199" t="s">
        <v>17</v>
      </c>
      <c r="H10" s="300">
        <f>H11</f>
        <v>681.5</v>
      </c>
    </row>
    <row r="11" spans="2:8" ht="38.25">
      <c r="B11" s="301" t="s">
        <v>23</v>
      </c>
      <c r="C11" s="204">
        <v>871</v>
      </c>
      <c r="D11" s="204" t="s">
        <v>21</v>
      </c>
      <c r="E11" s="204" t="s">
        <v>28</v>
      </c>
      <c r="F11" s="204" t="s">
        <v>24</v>
      </c>
      <c r="G11" s="204" t="s">
        <v>17</v>
      </c>
      <c r="H11" s="282">
        <f>H12</f>
        <v>681.5</v>
      </c>
    </row>
    <row r="12" spans="2:8" ht="12.75">
      <c r="B12" s="301" t="s">
        <v>1</v>
      </c>
      <c r="C12" s="204">
        <v>871</v>
      </c>
      <c r="D12" s="204" t="s">
        <v>21</v>
      </c>
      <c r="E12" s="204" t="s">
        <v>28</v>
      </c>
      <c r="F12" s="204" t="s">
        <v>0</v>
      </c>
      <c r="G12" s="204" t="s">
        <v>17</v>
      </c>
      <c r="H12" s="282">
        <f>H13</f>
        <v>681.5</v>
      </c>
    </row>
    <row r="13" spans="2:8" ht="51">
      <c r="B13" s="301" t="s">
        <v>160</v>
      </c>
      <c r="C13" s="204">
        <v>871</v>
      </c>
      <c r="D13" s="204" t="s">
        <v>21</v>
      </c>
      <c r="E13" s="204" t="s">
        <v>28</v>
      </c>
      <c r="F13" s="204" t="s">
        <v>0</v>
      </c>
      <c r="G13" s="204">
        <v>100</v>
      </c>
      <c r="H13" s="282">
        <f>H14</f>
        <v>681.5</v>
      </c>
    </row>
    <row r="14" spans="2:8" ht="12.75">
      <c r="B14" s="301" t="s">
        <v>161</v>
      </c>
      <c r="C14" s="204">
        <v>871</v>
      </c>
      <c r="D14" s="204" t="s">
        <v>21</v>
      </c>
      <c r="E14" s="204" t="s">
        <v>28</v>
      </c>
      <c r="F14" s="204" t="s">
        <v>0</v>
      </c>
      <c r="G14" s="302">
        <v>120</v>
      </c>
      <c r="H14" s="282">
        <f>H15+H16</f>
        <v>681.5</v>
      </c>
    </row>
    <row r="15" spans="2:8" ht="15">
      <c r="B15" s="303" t="s">
        <v>162</v>
      </c>
      <c r="C15" s="204">
        <v>871</v>
      </c>
      <c r="D15" s="204" t="s">
        <v>21</v>
      </c>
      <c r="E15" s="204" t="s">
        <v>28</v>
      </c>
      <c r="F15" s="204" t="s">
        <v>0</v>
      </c>
      <c r="G15" s="302">
        <v>121</v>
      </c>
      <c r="H15" s="282">
        <v>681.5</v>
      </c>
    </row>
    <row r="16" spans="2:8" ht="30">
      <c r="B16" s="303" t="s">
        <v>163</v>
      </c>
      <c r="C16" s="204">
        <v>871</v>
      </c>
      <c r="D16" s="204" t="s">
        <v>21</v>
      </c>
      <c r="E16" s="204" t="s">
        <v>28</v>
      </c>
      <c r="F16" s="204" t="s">
        <v>0</v>
      </c>
      <c r="G16" s="302">
        <v>122</v>
      </c>
      <c r="H16" s="282"/>
    </row>
    <row r="17" spans="2:8" ht="38.25">
      <c r="B17" s="299" t="s">
        <v>29</v>
      </c>
      <c r="C17" s="199">
        <v>871</v>
      </c>
      <c r="D17" s="199" t="s">
        <v>21</v>
      </c>
      <c r="E17" s="199" t="s">
        <v>30</v>
      </c>
      <c r="F17" s="199" t="s">
        <v>19</v>
      </c>
      <c r="G17" s="304" t="s">
        <v>17</v>
      </c>
      <c r="H17" s="305">
        <f>H18+H27</f>
        <v>3026.7</v>
      </c>
    </row>
    <row r="18" spans="2:8" ht="38.25">
      <c r="B18" s="299" t="s">
        <v>23</v>
      </c>
      <c r="C18" s="199">
        <v>871</v>
      </c>
      <c r="D18" s="199" t="s">
        <v>21</v>
      </c>
      <c r="E18" s="199" t="s">
        <v>30</v>
      </c>
      <c r="F18" s="199" t="s">
        <v>24</v>
      </c>
      <c r="G18" s="304" t="s">
        <v>17</v>
      </c>
      <c r="H18" s="305">
        <f>H19</f>
        <v>2990.3999999999996</v>
      </c>
    </row>
    <row r="19" spans="2:8" ht="12.75">
      <c r="B19" s="301" t="s">
        <v>25</v>
      </c>
      <c r="C19" s="204">
        <v>871</v>
      </c>
      <c r="D19" s="204" t="s">
        <v>21</v>
      </c>
      <c r="E19" s="204" t="s">
        <v>30</v>
      </c>
      <c r="F19" s="204" t="s">
        <v>26</v>
      </c>
      <c r="G19" s="302" t="s">
        <v>17</v>
      </c>
      <c r="H19" s="306">
        <f>H20+H22+H23+H24+H25+H26</f>
        <v>2990.3999999999996</v>
      </c>
    </row>
    <row r="20" spans="2:8" ht="15">
      <c r="B20" s="303" t="s">
        <v>162</v>
      </c>
      <c r="C20" s="204">
        <v>871</v>
      </c>
      <c r="D20" s="204" t="s">
        <v>21</v>
      </c>
      <c r="E20" s="204" t="s">
        <v>30</v>
      </c>
      <c r="F20" s="204" t="s">
        <v>26</v>
      </c>
      <c r="G20" s="302">
        <v>121</v>
      </c>
      <c r="H20" s="306">
        <v>2682.7</v>
      </c>
    </row>
    <row r="21" spans="2:8" ht="30">
      <c r="B21" s="303" t="s">
        <v>163</v>
      </c>
      <c r="C21" s="204">
        <v>871</v>
      </c>
      <c r="D21" s="204" t="s">
        <v>21</v>
      </c>
      <c r="E21" s="204" t="s">
        <v>30</v>
      </c>
      <c r="F21" s="204" t="s">
        <v>26</v>
      </c>
      <c r="G21" s="302">
        <v>122</v>
      </c>
      <c r="H21" s="306"/>
    </row>
    <row r="22" spans="2:8" ht="31.5">
      <c r="B22" s="307" t="s">
        <v>164</v>
      </c>
      <c r="C22" s="204">
        <v>871</v>
      </c>
      <c r="D22" s="204" t="s">
        <v>21</v>
      </c>
      <c r="E22" s="204" t="s">
        <v>30</v>
      </c>
      <c r="F22" s="204" t="s">
        <v>26</v>
      </c>
      <c r="G22" s="302">
        <v>242</v>
      </c>
      <c r="H22" s="306">
        <v>0</v>
      </c>
    </row>
    <row r="23" spans="2:8" ht="31.5">
      <c r="B23" s="307" t="s">
        <v>165</v>
      </c>
      <c r="C23" s="204">
        <v>871</v>
      </c>
      <c r="D23" s="204" t="s">
        <v>21</v>
      </c>
      <c r="E23" s="204" t="s">
        <v>30</v>
      </c>
      <c r="F23" s="204" t="s">
        <v>26</v>
      </c>
      <c r="G23" s="302">
        <v>243</v>
      </c>
      <c r="H23" s="306">
        <v>0</v>
      </c>
    </row>
    <row r="24" spans="2:8" ht="31.5">
      <c r="B24" s="307" t="s">
        <v>166</v>
      </c>
      <c r="C24" s="204">
        <v>871</v>
      </c>
      <c r="D24" s="204" t="s">
        <v>21</v>
      </c>
      <c r="E24" s="204" t="s">
        <v>30</v>
      </c>
      <c r="F24" s="204" t="s">
        <v>26</v>
      </c>
      <c r="G24" s="302">
        <v>244</v>
      </c>
      <c r="H24" s="306">
        <v>281.7</v>
      </c>
    </row>
    <row r="25" spans="2:8" ht="31.5">
      <c r="B25" s="307" t="s">
        <v>167</v>
      </c>
      <c r="C25" s="204">
        <v>871</v>
      </c>
      <c r="D25" s="204" t="s">
        <v>21</v>
      </c>
      <c r="E25" s="204" t="s">
        <v>30</v>
      </c>
      <c r="F25" s="204" t="s">
        <v>26</v>
      </c>
      <c r="G25" s="302">
        <v>851</v>
      </c>
      <c r="H25" s="306">
        <v>20</v>
      </c>
    </row>
    <row r="26" spans="2:8" ht="15.75">
      <c r="B26" s="307" t="s">
        <v>168</v>
      </c>
      <c r="C26" s="204">
        <v>871</v>
      </c>
      <c r="D26" s="204" t="s">
        <v>21</v>
      </c>
      <c r="E26" s="204" t="s">
        <v>30</v>
      </c>
      <c r="F26" s="204" t="s">
        <v>26</v>
      </c>
      <c r="G26" s="302">
        <v>852</v>
      </c>
      <c r="H26" s="306">
        <v>6</v>
      </c>
    </row>
    <row r="27" spans="2:8" ht="12.75">
      <c r="B27" s="299" t="s">
        <v>126</v>
      </c>
      <c r="C27" s="199">
        <v>871</v>
      </c>
      <c r="D27" s="199" t="s">
        <v>21</v>
      </c>
      <c r="E27" s="199" t="s">
        <v>30</v>
      </c>
      <c r="F27" s="199" t="s">
        <v>125</v>
      </c>
      <c r="G27" s="304"/>
      <c r="H27" s="305">
        <f>H28+H32</f>
        <v>36.3</v>
      </c>
    </row>
    <row r="28" spans="2:8" ht="36">
      <c r="B28" s="308" t="s">
        <v>128</v>
      </c>
      <c r="C28" s="204">
        <v>871</v>
      </c>
      <c r="D28" s="204" t="s">
        <v>21</v>
      </c>
      <c r="E28" s="204" t="s">
        <v>30</v>
      </c>
      <c r="F28" s="204" t="s">
        <v>97</v>
      </c>
      <c r="G28" s="302"/>
      <c r="H28" s="306">
        <f>H29</f>
        <v>20.8</v>
      </c>
    </row>
    <row r="29" spans="2:8" ht="36">
      <c r="B29" s="308" t="s">
        <v>275</v>
      </c>
      <c r="C29" s="204">
        <v>871</v>
      </c>
      <c r="D29" s="204" t="s">
        <v>21</v>
      </c>
      <c r="E29" s="204" t="s">
        <v>30</v>
      </c>
      <c r="F29" s="212" t="s">
        <v>97</v>
      </c>
      <c r="G29" s="309" t="s">
        <v>274</v>
      </c>
      <c r="H29" s="306">
        <f>H30</f>
        <v>20.8</v>
      </c>
    </row>
    <row r="30" spans="2:8" ht="24">
      <c r="B30" s="310" t="s">
        <v>96</v>
      </c>
      <c r="C30" s="204">
        <v>871</v>
      </c>
      <c r="D30" s="204" t="s">
        <v>21</v>
      </c>
      <c r="E30" s="204" t="s">
        <v>30</v>
      </c>
      <c r="F30" s="215" t="s">
        <v>98</v>
      </c>
      <c r="G30" s="311" t="s">
        <v>274</v>
      </c>
      <c r="H30" s="306">
        <v>20.8</v>
      </c>
    </row>
    <row r="31" spans="2:8" ht="60">
      <c r="B31" s="312" t="s">
        <v>311</v>
      </c>
      <c r="C31" s="204">
        <v>871</v>
      </c>
      <c r="D31" s="204" t="s">
        <v>21</v>
      </c>
      <c r="E31" s="204" t="s">
        <v>30</v>
      </c>
      <c r="F31" s="215" t="s">
        <v>117</v>
      </c>
      <c r="G31" s="311"/>
      <c r="H31" s="306">
        <f>H32</f>
        <v>15.5</v>
      </c>
    </row>
    <row r="32" spans="2:8" ht="24">
      <c r="B32" s="310" t="s">
        <v>309</v>
      </c>
      <c r="C32" s="204">
        <v>871</v>
      </c>
      <c r="D32" s="204" t="s">
        <v>21</v>
      </c>
      <c r="E32" s="204" t="s">
        <v>30</v>
      </c>
      <c r="F32" s="215" t="s">
        <v>313</v>
      </c>
      <c r="G32" s="311" t="s">
        <v>170</v>
      </c>
      <c r="H32" s="306">
        <v>15.5</v>
      </c>
    </row>
    <row r="33" spans="2:8" ht="38.25">
      <c r="B33" s="299" t="s">
        <v>118</v>
      </c>
      <c r="C33" s="199">
        <v>871</v>
      </c>
      <c r="D33" s="199" t="s">
        <v>21</v>
      </c>
      <c r="E33" s="199" t="s">
        <v>119</v>
      </c>
      <c r="F33" s="215"/>
      <c r="G33" s="311"/>
      <c r="H33" s="305">
        <f>H34</f>
        <v>84.80000000000001</v>
      </c>
    </row>
    <row r="34" spans="2:8" ht="12.75">
      <c r="B34" s="301" t="s">
        <v>126</v>
      </c>
      <c r="C34" s="204">
        <v>871</v>
      </c>
      <c r="D34" s="204" t="s">
        <v>21</v>
      </c>
      <c r="E34" s="204" t="s">
        <v>119</v>
      </c>
      <c r="F34" s="204" t="s">
        <v>125</v>
      </c>
      <c r="G34" s="311"/>
      <c r="H34" s="305">
        <f>H35</f>
        <v>84.80000000000001</v>
      </c>
    </row>
    <row r="35" spans="2:8" ht="48">
      <c r="B35" s="308" t="s">
        <v>127</v>
      </c>
      <c r="C35" s="204">
        <v>871</v>
      </c>
      <c r="D35" s="204" t="s">
        <v>21</v>
      </c>
      <c r="E35" s="204" t="s">
        <v>119</v>
      </c>
      <c r="F35" s="204" t="s">
        <v>117</v>
      </c>
      <c r="G35" s="302"/>
      <c r="H35" s="306">
        <f>H36</f>
        <v>84.80000000000001</v>
      </c>
    </row>
    <row r="36" spans="2:8" ht="12.75">
      <c r="B36" s="308" t="s">
        <v>169</v>
      </c>
      <c r="C36" s="204">
        <v>871</v>
      </c>
      <c r="D36" s="204" t="s">
        <v>21</v>
      </c>
      <c r="E36" s="204" t="s">
        <v>119</v>
      </c>
      <c r="F36" s="204" t="s">
        <v>117</v>
      </c>
      <c r="G36" s="302">
        <v>540</v>
      </c>
      <c r="H36" s="306">
        <f>H37+H38</f>
        <v>84.80000000000001</v>
      </c>
    </row>
    <row r="37" spans="2:8" ht="12.75">
      <c r="B37" s="313" t="s">
        <v>121</v>
      </c>
      <c r="C37" s="204">
        <v>871</v>
      </c>
      <c r="D37" s="204" t="s">
        <v>21</v>
      </c>
      <c r="E37" s="204" t="s">
        <v>119</v>
      </c>
      <c r="F37" s="215" t="s">
        <v>120</v>
      </c>
      <c r="G37" s="302">
        <v>540</v>
      </c>
      <c r="H37" s="306">
        <v>56.7</v>
      </c>
    </row>
    <row r="38" spans="2:8" ht="12.75">
      <c r="B38" s="313" t="s">
        <v>122</v>
      </c>
      <c r="C38" s="204">
        <v>871</v>
      </c>
      <c r="D38" s="204" t="s">
        <v>21</v>
      </c>
      <c r="E38" s="204" t="s">
        <v>119</v>
      </c>
      <c r="F38" s="215" t="s">
        <v>106</v>
      </c>
      <c r="G38" s="302">
        <v>540</v>
      </c>
      <c r="H38" s="306">
        <v>28.1</v>
      </c>
    </row>
    <row r="39" spans="2:8" ht="12.75">
      <c r="B39" s="299" t="s">
        <v>2</v>
      </c>
      <c r="C39" s="199">
        <v>871</v>
      </c>
      <c r="D39" s="199" t="s">
        <v>21</v>
      </c>
      <c r="E39" s="199">
        <v>11</v>
      </c>
      <c r="F39" s="199"/>
      <c r="G39" s="304" t="s">
        <v>17</v>
      </c>
      <c r="H39" s="314">
        <f>H40</f>
        <v>5</v>
      </c>
    </row>
    <row r="40" spans="2:8" ht="12.75">
      <c r="B40" s="299" t="s">
        <v>2</v>
      </c>
      <c r="C40" s="199">
        <v>871</v>
      </c>
      <c r="D40" s="199" t="s">
        <v>21</v>
      </c>
      <c r="E40" s="199">
        <v>11</v>
      </c>
      <c r="F40" s="199" t="s">
        <v>4</v>
      </c>
      <c r="G40" s="304"/>
      <c r="H40" s="314">
        <f>H41</f>
        <v>5</v>
      </c>
    </row>
    <row r="41" spans="2:8" ht="12.75">
      <c r="B41" s="301" t="s">
        <v>5</v>
      </c>
      <c r="C41" s="204">
        <v>871</v>
      </c>
      <c r="D41" s="204" t="s">
        <v>21</v>
      </c>
      <c r="E41" s="204">
        <v>11</v>
      </c>
      <c r="F41" s="204" t="s">
        <v>6</v>
      </c>
      <c r="G41" s="302" t="s">
        <v>17</v>
      </c>
      <c r="H41" s="315">
        <f>H42</f>
        <v>5</v>
      </c>
    </row>
    <row r="42" spans="2:8" ht="12.75">
      <c r="B42" s="301" t="s">
        <v>171</v>
      </c>
      <c r="C42" s="204">
        <v>871</v>
      </c>
      <c r="D42" s="204" t="s">
        <v>21</v>
      </c>
      <c r="E42" s="204">
        <v>11</v>
      </c>
      <c r="F42" s="204" t="s">
        <v>6</v>
      </c>
      <c r="G42" s="302" t="s">
        <v>172</v>
      </c>
      <c r="H42" s="315">
        <v>5</v>
      </c>
    </row>
    <row r="43" spans="2:8" ht="12.75">
      <c r="B43" s="299" t="s">
        <v>39</v>
      </c>
      <c r="C43" s="199">
        <v>871</v>
      </c>
      <c r="D43" s="199" t="s">
        <v>21</v>
      </c>
      <c r="E43" s="199">
        <v>13</v>
      </c>
      <c r="F43" s="199"/>
      <c r="G43" s="304"/>
      <c r="H43" s="314">
        <f>H44+H47+H50</f>
        <v>484.6</v>
      </c>
    </row>
    <row r="44" spans="2:8" ht="38.25">
      <c r="B44" s="316" t="s">
        <v>100</v>
      </c>
      <c r="C44" s="199">
        <v>871</v>
      </c>
      <c r="D44" s="199" t="s">
        <v>21</v>
      </c>
      <c r="E44" s="199">
        <v>13</v>
      </c>
      <c r="F44" s="199" t="s">
        <v>40</v>
      </c>
      <c r="G44" s="304"/>
      <c r="H44" s="314">
        <f>H45</f>
        <v>18</v>
      </c>
    </row>
    <row r="45" spans="2:8" ht="24">
      <c r="B45" s="317" t="s">
        <v>99</v>
      </c>
      <c r="C45" s="204">
        <v>871</v>
      </c>
      <c r="D45" s="204" t="s">
        <v>21</v>
      </c>
      <c r="E45" s="204">
        <v>13</v>
      </c>
      <c r="F45" s="204" t="s">
        <v>41</v>
      </c>
      <c r="G45" s="302"/>
      <c r="H45" s="315">
        <f>H46</f>
        <v>18</v>
      </c>
    </row>
    <row r="46" spans="2:8" ht="31.5">
      <c r="B46" s="307" t="s">
        <v>166</v>
      </c>
      <c r="C46" s="204">
        <v>871</v>
      </c>
      <c r="D46" s="204" t="s">
        <v>21</v>
      </c>
      <c r="E46" s="204">
        <v>13</v>
      </c>
      <c r="F46" s="204" t="s">
        <v>41</v>
      </c>
      <c r="G46" s="302" t="s">
        <v>173</v>
      </c>
      <c r="H46" s="315">
        <v>18</v>
      </c>
    </row>
    <row r="47" spans="2:8" ht="25.5">
      <c r="B47" s="316" t="s">
        <v>174</v>
      </c>
      <c r="C47" s="199">
        <v>871</v>
      </c>
      <c r="D47" s="199" t="s">
        <v>21</v>
      </c>
      <c r="E47" s="199">
        <v>13</v>
      </c>
      <c r="F47" s="199" t="s">
        <v>175</v>
      </c>
      <c r="G47" s="304"/>
      <c r="H47" s="314">
        <f>H48</f>
        <v>195</v>
      </c>
    </row>
    <row r="48" spans="2:8" ht="12.75">
      <c r="B48" s="301" t="s">
        <v>68</v>
      </c>
      <c r="C48" s="204">
        <v>871</v>
      </c>
      <c r="D48" s="204" t="s">
        <v>21</v>
      </c>
      <c r="E48" s="204">
        <v>13</v>
      </c>
      <c r="F48" s="204" t="s">
        <v>67</v>
      </c>
      <c r="G48" s="302"/>
      <c r="H48" s="315">
        <f>H49</f>
        <v>195</v>
      </c>
    </row>
    <row r="49" spans="2:8" ht="31.5">
      <c r="B49" s="307" t="s">
        <v>166</v>
      </c>
      <c r="C49" s="204">
        <v>871</v>
      </c>
      <c r="D49" s="204" t="s">
        <v>21</v>
      </c>
      <c r="E49" s="204">
        <v>13</v>
      </c>
      <c r="F49" s="204" t="s">
        <v>67</v>
      </c>
      <c r="G49" s="204" t="s">
        <v>173</v>
      </c>
      <c r="H49" s="315">
        <v>195</v>
      </c>
    </row>
    <row r="50" spans="2:8" ht="63">
      <c r="B50" s="394" t="s">
        <v>343</v>
      </c>
      <c r="C50" s="199">
        <v>871</v>
      </c>
      <c r="D50" s="199" t="s">
        <v>21</v>
      </c>
      <c r="E50" s="199" t="s">
        <v>130</v>
      </c>
      <c r="F50" s="199" t="s">
        <v>207</v>
      </c>
      <c r="G50" s="199"/>
      <c r="H50" s="314">
        <f>H51</f>
        <v>271.6</v>
      </c>
    </row>
    <row r="51" spans="2:8" ht="32.25" thickBot="1">
      <c r="B51" s="319" t="s">
        <v>164</v>
      </c>
      <c r="C51" s="320">
        <v>871</v>
      </c>
      <c r="D51" s="320" t="s">
        <v>314</v>
      </c>
      <c r="E51" s="320" t="s">
        <v>130</v>
      </c>
      <c r="F51" s="320" t="s">
        <v>207</v>
      </c>
      <c r="G51" s="320" t="s">
        <v>208</v>
      </c>
      <c r="H51" s="321">
        <v>271.6</v>
      </c>
    </row>
    <row r="52" spans="2:8" ht="14.25">
      <c r="B52" s="322" t="s">
        <v>32</v>
      </c>
      <c r="C52" s="323">
        <v>871</v>
      </c>
      <c r="D52" s="323" t="s">
        <v>28</v>
      </c>
      <c r="E52" s="323" t="s">
        <v>18</v>
      </c>
      <c r="F52" s="323" t="s">
        <v>19</v>
      </c>
      <c r="G52" s="324" t="s">
        <v>17</v>
      </c>
      <c r="H52" s="325">
        <f>H53</f>
        <v>150.9</v>
      </c>
    </row>
    <row r="53" spans="2:8" ht="12.75">
      <c r="B53" s="326" t="s">
        <v>7</v>
      </c>
      <c r="C53" s="204">
        <v>871</v>
      </c>
      <c r="D53" s="204" t="s">
        <v>28</v>
      </c>
      <c r="E53" s="204" t="s">
        <v>22</v>
      </c>
      <c r="F53" s="204" t="s">
        <v>19</v>
      </c>
      <c r="G53" s="302" t="s">
        <v>17</v>
      </c>
      <c r="H53" s="315">
        <f>H54</f>
        <v>150.9</v>
      </c>
    </row>
    <row r="54" spans="2:8" ht="12.75">
      <c r="B54" s="326" t="s">
        <v>9</v>
      </c>
      <c r="C54" s="204">
        <v>871</v>
      </c>
      <c r="D54" s="204" t="s">
        <v>28</v>
      </c>
      <c r="E54" s="204" t="s">
        <v>22</v>
      </c>
      <c r="F54" s="204" t="s">
        <v>10</v>
      </c>
      <c r="G54" s="302"/>
      <c r="H54" s="315">
        <f>H55</f>
        <v>150.9</v>
      </c>
    </row>
    <row r="55" spans="2:8" ht="25.5">
      <c r="B55" s="301" t="s">
        <v>3</v>
      </c>
      <c r="C55" s="204">
        <v>871</v>
      </c>
      <c r="D55" s="204" t="s">
        <v>28</v>
      </c>
      <c r="E55" s="204" t="s">
        <v>22</v>
      </c>
      <c r="F55" s="204" t="s">
        <v>8</v>
      </c>
      <c r="G55" s="302" t="s">
        <v>17</v>
      </c>
      <c r="H55" s="315">
        <f>H56+H58+H59+H60+H61+H62</f>
        <v>150.9</v>
      </c>
    </row>
    <row r="56" spans="2:8" ht="15.75" thickBot="1">
      <c r="B56" s="327" t="s">
        <v>162</v>
      </c>
      <c r="C56" s="320">
        <v>871</v>
      </c>
      <c r="D56" s="320" t="s">
        <v>28</v>
      </c>
      <c r="E56" s="320" t="s">
        <v>22</v>
      </c>
      <c r="F56" s="320" t="s">
        <v>8</v>
      </c>
      <c r="G56" s="328">
        <v>121</v>
      </c>
      <c r="H56" s="329">
        <v>150.9</v>
      </c>
    </row>
    <row r="57" spans="2:8" ht="4.5" customHeight="1" hidden="1" thickBot="1">
      <c r="B57" s="330" t="s">
        <v>163</v>
      </c>
      <c r="C57" s="331">
        <v>871</v>
      </c>
      <c r="D57" s="331" t="s">
        <v>28</v>
      </c>
      <c r="E57" s="331" t="s">
        <v>22</v>
      </c>
      <c r="F57" s="331" t="s">
        <v>8</v>
      </c>
      <c r="G57" s="332">
        <v>122</v>
      </c>
      <c r="H57" s="333"/>
    </row>
    <row r="58" spans="2:8" ht="32.25" hidden="1" thickBot="1">
      <c r="B58" s="210" t="s">
        <v>164</v>
      </c>
      <c r="C58" s="204">
        <v>871</v>
      </c>
      <c r="D58" s="204" t="s">
        <v>28</v>
      </c>
      <c r="E58" s="204" t="s">
        <v>22</v>
      </c>
      <c r="F58" s="204" t="s">
        <v>8</v>
      </c>
      <c r="G58" s="302">
        <v>242</v>
      </c>
      <c r="H58" s="209"/>
    </row>
    <row r="59" spans="2:8" ht="32.25" hidden="1" thickBot="1">
      <c r="B59" s="210" t="s">
        <v>165</v>
      </c>
      <c r="C59" s="204">
        <v>871</v>
      </c>
      <c r="D59" s="204" t="s">
        <v>28</v>
      </c>
      <c r="E59" s="204" t="s">
        <v>22</v>
      </c>
      <c r="F59" s="204" t="s">
        <v>8</v>
      </c>
      <c r="G59" s="302">
        <v>243</v>
      </c>
      <c r="H59" s="209"/>
    </row>
    <row r="60" spans="2:8" ht="32.25" hidden="1" thickBot="1">
      <c r="B60" s="210" t="s">
        <v>166</v>
      </c>
      <c r="C60" s="204">
        <v>871</v>
      </c>
      <c r="D60" s="204" t="s">
        <v>28</v>
      </c>
      <c r="E60" s="204" t="s">
        <v>22</v>
      </c>
      <c r="F60" s="204" t="s">
        <v>8</v>
      </c>
      <c r="G60" s="302">
        <v>244</v>
      </c>
      <c r="H60" s="209"/>
    </row>
    <row r="61" spans="2:8" ht="32.25" hidden="1" thickBot="1">
      <c r="B61" s="210" t="s">
        <v>167</v>
      </c>
      <c r="C61" s="204">
        <v>871</v>
      </c>
      <c r="D61" s="204" t="s">
        <v>28</v>
      </c>
      <c r="E61" s="204" t="s">
        <v>22</v>
      </c>
      <c r="F61" s="204" t="s">
        <v>8</v>
      </c>
      <c r="G61" s="302">
        <v>851</v>
      </c>
      <c r="H61" s="209"/>
    </row>
    <row r="62" spans="2:8" ht="16.5" hidden="1" thickBot="1">
      <c r="B62" s="334" t="s">
        <v>168</v>
      </c>
      <c r="C62" s="335">
        <v>871</v>
      </c>
      <c r="D62" s="335" t="s">
        <v>28</v>
      </c>
      <c r="E62" s="335" t="s">
        <v>22</v>
      </c>
      <c r="F62" s="335" t="s">
        <v>8</v>
      </c>
      <c r="G62" s="336">
        <v>852</v>
      </c>
      <c r="H62" s="337"/>
    </row>
    <row r="63" spans="2:8" ht="14.25">
      <c r="B63" s="322" t="s">
        <v>104</v>
      </c>
      <c r="C63" s="323">
        <v>871</v>
      </c>
      <c r="D63" s="323" t="s">
        <v>22</v>
      </c>
      <c r="E63" s="323" t="s">
        <v>18</v>
      </c>
      <c r="F63" s="323" t="s">
        <v>19</v>
      </c>
      <c r="G63" s="338"/>
      <c r="H63" s="339">
        <f>H64+H70</f>
        <v>147</v>
      </c>
    </row>
    <row r="64" spans="2:8" ht="25.5">
      <c r="B64" s="316" t="s">
        <v>105</v>
      </c>
      <c r="C64" s="225">
        <v>871</v>
      </c>
      <c r="D64" s="225" t="s">
        <v>22</v>
      </c>
      <c r="E64" s="225" t="s">
        <v>75</v>
      </c>
      <c r="F64" s="199"/>
      <c r="G64" s="199"/>
      <c r="H64" s="340">
        <f>H65+H67</f>
        <v>93.5</v>
      </c>
    </row>
    <row r="65" spans="2:8" ht="32.25">
      <c r="B65" s="341" t="s">
        <v>276</v>
      </c>
      <c r="C65" s="225">
        <v>871</v>
      </c>
      <c r="D65" s="225" t="s">
        <v>22</v>
      </c>
      <c r="E65" s="225" t="s">
        <v>75</v>
      </c>
      <c r="F65" s="225" t="s">
        <v>277</v>
      </c>
      <c r="G65" s="199"/>
      <c r="H65" s="340">
        <f>H66</f>
        <v>70</v>
      </c>
    </row>
    <row r="66" spans="2:8" ht="31.5">
      <c r="B66" s="307" t="s">
        <v>166</v>
      </c>
      <c r="C66" s="227">
        <v>871</v>
      </c>
      <c r="D66" s="227" t="s">
        <v>22</v>
      </c>
      <c r="E66" s="227" t="s">
        <v>75</v>
      </c>
      <c r="F66" s="227" t="s">
        <v>277</v>
      </c>
      <c r="G66" s="204">
        <v>244</v>
      </c>
      <c r="H66" s="342">
        <v>70</v>
      </c>
    </row>
    <row r="67" spans="2:8" ht="12.75">
      <c r="B67" s="299" t="s">
        <v>126</v>
      </c>
      <c r="C67" s="225">
        <v>871</v>
      </c>
      <c r="D67" s="225" t="s">
        <v>22</v>
      </c>
      <c r="E67" s="225" t="s">
        <v>75</v>
      </c>
      <c r="F67" s="199" t="s">
        <v>125</v>
      </c>
      <c r="G67" s="199"/>
      <c r="H67" s="340">
        <f>H68</f>
        <v>23.5</v>
      </c>
    </row>
    <row r="68" spans="2:8" ht="48">
      <c r="B68" s="308" t="s">
        <v>127</v>
      </c>
      <c r="C68" s="227">
        <v>871</v>
      </c>
      <c r="D68" s="227" t="s">
        <v>22</v>
      </c>
      <c r="E68" s="227" t="s">
        <v>75</v>
      </c>
      <c r="F68" s="204" t="s">
        <v>117</v>
      </c>
      <c r="G68" s="204"/>
      <c r="H68" s="342">
        <f>H69</f>
        <v>23.5</v>
      </c>
    </row>
    <row r="69" spans="2:8" ht="24">
      <c r="B69" s="310" t="s">
        <v>59</v>
      </c>
      <c r="C69" s="227">
        <v>871</v>
      </c>
      <c r="D69" s="227" t="s">
        <v>22</v>
      </c>
      <c r="E69" s="227" t="s">
        <v>75</v>
      </c>
      <c r="F69" s="215" t="s">
        <v>60</v>
      </c>
      <c r="G69" s="311" t="s">
        <v>170</v>
      </c>
      <c r="H69" s="342">
        <v>23.5</v>
      </c>
    </row>
    <row r="70" spans="2:8" ht="12.75">
      <c r="B70" s="316" t="s">
        <v>176</v>
      </c>
      <c r="C70" s="225">
        <v>871</v>
      </c>
      <c r="D70" s="225" t="s">
        <v>22</v>
      </c>
      <c r="E70" s="225" t="s">
        <v>71</v>
      </c>
      <c r="F70" s="199"/>
      <c r="G70" s="199"/>
      <c r="H70" s="340">
        <f>H71</f>
        <v>53.5</v>
      </c>
    </row>
    <row r="71" spans="2:8" ht="12.75">
      <c r="B71" s="326" t="s">
        <v>177</v>
      </c>
      <c r="C71" s="204">
        <v>871</v>
      </c>
      <c r="D71" s="204" t="s">
        <v>22</v>
      </c>
      <c r="E71" s="204" t="s">
        <v>71</v>
      </c>
      <c r="F71" s="204" t="s">
        <v>154</v>
      </c>
      <c r="G71" s="223"/>
      <c r="H71" s="342">
        <f>H72</f>
        <v>53.5</v>
      </c>
    </row>
    <row r="72" spans="2:8" ht="38.25">
      <c r="B72" s="395" t="s">
        <v>215</v>
      </c>
      <c r="C72" s="230">
        <v>871</v>
      </c>
      <c r="D72" s="230" t="s">
        <v>22</v>
      </c>
      <c r="E72" s="230" t="s">
        <v>71</v>
      </c>
      <c r="F72" s="230" t="s">
        <v>206</v>
      </c>
      <c r="G72" s="231"/>
      <c r="H72" s="344">
        <f>H73</f>
        <v>53.5</v>
      </c>
    </row>
    <row r="73" spans="2:8" ht="32.25" thickBot="1">
      <c r="B73" s="345" t="s">
        <v>166</v>
      </c>
      <c r="C73" s="346">
        <v>871</v>
      </c>
      <c r="D73" s="346" t="s">
        <v>22</v>
      </c>
      <c r="E73" s="346" t="s">
        <v>71</v>
      </c>
      <c r="F73" s="346" t="s">
        <v>206</v>
      </c>
      <c r="G73" s="347">
        <v>244</v>
      </c>
      <c r="H73" s="348">
        <v>53.5</v>
      </c>
    </row>
    <row r="74" spans="2:8" ht="12.75">
      <c r="B74" s="349" t="s">
        <v>123</v>
      </c>
      <c r="C74" s="323">
        <v>871</v>
      </c>
      <c r="D74" s="323" t="s">
        <v>30</v>
      </c>
      <c r="E74" s="323"/>
      <c r="F74" s="323"/>
      <c r="G74" s="350"/>
      <c r="H74" s="339">
        <f>H75+H88</f>
        <v>974</v>
      </c>
    </row>
    <row r="75" spans="2:8" ht="12.75">
      <c r="B75" s="299" t="s">
        <v>124</v>
      </c>
      <c r="C75" s="199">
        <v>871</v>
      </c>
      <c r="D75" s="199" t="s">
        <v>30</v>
      </c>
      <c r="E75" s="199" t="s">
        <v>75</v>
      </c>
      <c r="F75" s="199"/>
      <c r="G75" s="351"/>
      <c r="H75" s="340">
        <f>H76+H85+H77</f>
        <v>962</v>
      </c>
    </row>
    <row r="76" spans="2:8" ht="12.75">
      <c r="B76" s="326" t="s">
        <v>177</v>
      </c>
      <c r="C76" s="204">
        <v>871</v>
      </c>
      <c r="D76" s="204" t="s">
        <v>30</v>
      </c>
      <c r="E76" s="204" t="s">
        <v>75</v>
      </c>
      <c r="F76" s="204" t="s">
        <v>154</v>
      </c>
      <c r="G76" s="352"/>
      <c r="H76" s="340">
        <f>H79</f>
        <v>750</v>
      </c>
    </row>
    <row r="77" spans="2:8" ht="38.25">
      <c r="B77" s="316" t="s">
        <v>326</v>
      </c>
      <c r="C77" s="199">
        <v>871</v>
      </c>
      <c r="D77" s="199" t="s">
        <v>30</v>
      </c>
      <c r="E77" s="199" t="s">
        <v>75</v>
      </c>
      <c r="F77" s="199" t="s">
        <v>325</v>
      </c>
      <c r="G77" s="352"/>
      <c r="H77" s="340">
        <f>H78</f>
        <v>212</v>
      </c>
    </row>
    <row r="78" spans="2:8" ht="31.5">
      <c r="B78" s="353" t="s">
        <v>166</v>
      </c>
      <c r="C78" s="204">
        <v>871</v>
      </c>
      <c r="D78" s="204" t="s">
        <v>30</v>
      </c>
      <c r="E78" s="204" t="s">
        <v>75</v>
      </c>
      <c r="F78" s="204" t="s">
        <v>325</v>
      </c>
      <c r="G78" s="354" t="s">
        <v>173</v>
      </c>
      <c r="H78" s="340">
        <v>212</v>
      </c>
    </row>
    <row r="79" spans="2:8" ht="25.5">
      <c r="B79" s="355" t="s">
        <v>316</v>
      </c>
      <c r="C79" s="199">
        <v>871</v>
      </c>
      <c r="D79" s="199" t="s">
        <v>30</v>
      </c>
      <c r="E79" s="199" t="s">
        <v>75</v>
      </c>
      <c r="F79" s="199" t="s">
        <v>315</v>
      </c>
      <c r="G79" s="352"/>
      <c r="H79" s="340">
        <f>H80</f>
        <v>750</v>
      </c>
    </row>
    <row r="80" spans="2:8" ht="31.5">
      <c r="B80" s="307" t="s">
        <v>166</v>
      </c>
      <c r="C80" s="204">
        <v>871</v>
      </c>
      <c r="D80" s="204" t="s">
        <v>30</v>
      </c>
      <c r="E80" s="204" t="s">
        <v>75</v>
      </c>
      <c r="F80" s="204" t="s">
        <v>317</v>
      </c>
      <c r="G80" s="356" t="s">
        <v>173</v>
      </c>
      <c r="H80" s="342">
        <v>750</v>
      </c>
    </row>
    <row r="81" spans="2:8" ht="12.75" hidden="1">
      <c r="B81" s="326"/>
      <c r="C81" s="204">
        <v>871</v>
      </c>
      <c r="D81" s="204"/>
      <c r="E81" s="204"/>
      <c r="F81" s="204"/>
      <c r="G81" s="352"/>
      <c r="H81" s="340"/>
    </row>
    <row r="82" spans="2:8" ht="89.25" hidden="1">
      <c r="B82" s="301" t="s">
        <v>218</v>
      </c>
      <c r="C82" s="204">
        <v>871</v>
      </c>
      <c r="D82" s="204" t="s">
        <v>30</v>
      </c>
      <c r="E82" s="204" t="s">
        <v>75</v>
      </c>
      <c r="F82" s="239" t="s">
        <v>219</v>
      </c>
      <c r="G82" s="352"/>
      <c r="H82" s="340">
        <f>H83+H84</f>
        <v>0</v>
      </c>
    </row>
    <row r="83" spans="2:8" ht="31.5" hidden="1">
      <c r="B83" s="307" t="s">
        <v>165</v>
      </c>
      <c r="C83" s="204">
        <v>871</v>
      </c>
      <c r="D83" s="204" t="s">
        <v>30</v>
      </c>
      <c r="E83" s="204" t="s">
        <v>75</v>
      </c>
      <c r="F83" s="239" t="s">
        <v>219</v>
      </c>
      <c r="G83" s="302">
        <v>243</v>
      </c>
      <c r="H83" s="342"/>
    </row>
    <row r="84" spans="2:8" ht="31.5" hidden="1">
      <c r="B84" s="307" t="s">
        <v>166</v>
      </c>
      <c r="C84" s="204">
        <v>871</v>
      </c>
      <c r="D84" s="204" t="s">
        <v>30</v>
      </c>
      <c r="E84" s="204" t="s">
        <v>75</v>
      </c>
      <c r="F84" s="239" t="s">
        <v>219</v>
      </c>
      <c r="G84" s="302">
        <v>244</v>
      </c>
      <c r="H84" s="342"/>
    </row>
    <row r="85" spans="2:8" ht="15.75" hidden="1">
      <c r="B85" s="353" t="s">
        <v>278</v>
      </c>
      <c r="C85" s="230">
        <v>871</v>
      </c>
      <c r="D85" s="230" t="s">
        <v>30</v>
      </c>
      <c r="E85" s="230" t="s">
        <v>75</v>
      </c>
      <c r="F85" s="258" t="s">
        <v>216</v>
      </c>
      <c r="G85" s="357"/>
      <c r="H85" s="344">
        <f>H86</f>
        <v>0</v>
      </c>
    </row>
    <row r="86" spans="2:8" ht="78.75" hidden="1">
      <c r="B86" s="353" t="s">
        <v>279</v>
      </c>
      <c r="C86" s="230">
        <v>871</v>
      </c>
      <c r="D86" s="230" t="s">
        <v>30</v>
      </c>
      <c r="E86" s="230" t="s">
        <v>75</v>
      </c>
      <c r="F86" s="258" t="s">
        <v>217</v>
      </c>
      <c r="G86" s="357"/>
      <c r="H86" s="344">
        <f>H87</f>
        <v>0</v>
      </c>
    </row>
    <row r="87" spans="2:8" ht="31.5" hidden="1">
      <c r="B87" s="307" t="s">
        <v>166</v>
      </c>
      <c r="C87" s="204">
        <v>871</v>
      </c>
      <c r="D87" s="204" t="s">
        <v>30</v>
      </c>
      <c r="E87" s="204" t="s">
        <v>75</v>
      </c>
      <c r="F87" s="239" t="s">
        <v>217</v>
      </c>
      <c r="G87" s="302">
        <v>244</v>
      </c>
      <c r="H87" s="342"/>
    </row>
    <row r="88" spans="2:8" ht="12.75">
      <c r="B88" s="358" t="s">
        <v>291</v>
      </c>
      <c r="C88" s="241">
        <v>871</v>
      </c>
      <c r="D88" s="241" t="s">
        <v>30</v>
      </c>
      <c r="E88" s="241" t="s">
        <v>292</v>
      </c>
      <c r="F88" s="239"/>
      <c r="G88" s="302"/>
      <c r="H88" s="342">
        <f>H89</f>
        <v>12</v>
      </c>
    </row>
    <row r="89" spans="2:8" ht="60">
      <c r="B89" s="308" t="s">
        <v>293</v>
      </c>
      <c r="C89" s="204">
        <v>871</v>
      </c>
      <c r="D89" s="204" t="s">
        <v>30</v>
      </c>
      <c r="E89" s="204" t="s">
        <v>292</v>
      </c>
      <c r="F89" s="239" t="s">
        <v>338</v>
      </c>
      <c r="G89" s="302"/>
      <c r="H89" s="342">
        <f>H90</f>
        <v>12</v>
      </c>
    </row>
    <row r="90" spans="2:8" ht="16.5" thickBot="1">
      <c r="B90" s="307" t="s">
        <v>81</v>
      </c>
      <c r="C90" s="320">
        <v>871</v>
      </c>
      <c r="D90" s="320" t="s">
        <v>30</v>
      </c>
      <c r="E90" s="320" t="s">
        <v>292</v>
      </c>
      <c r="F90" s="359" t="s">
        <v>338</v>
      </c>
      <c r="G90" s="328">
        <v>540</v>
      </c>
      <c r="H90" s="360">
        <v>12</v>
      </c>
    </row>
    <row r="91" spans="2:8" ht="14.25">
      <c r="B91" s="322" t="s">
        <v>33</v>
      </c>
      <c r="C91" s="323">
        <v>871</v>
      </c>
      <c r="D91" s="323" t="s">
        <v>31</v>
      </c>
      <c r="E91" s="323" t="s">
        <v>18</v>
      </c>
      <c r="F91" s="323" t="s">
        <v>19</v>
      </c>
      <c r="G91" s="324" t="s">
        <v>17</v>
      </c>
      <c r="H91" s="361">
        <f>H92+H100+H110</f>
        <v>5584.4</v>
      </c>
    </row>
    <row r="92" spans="2:8" ht="12.75">
      <c r="B92" s="362" t="s">
        <v>34</v>
      </c>
      <c r="C92" s="199">
        <v>871</v>
      </c>
      <c r="D92" s="199" t="s">
        <v>31</v>
      </c>
      <c r="E92" s="199" t="s">
        <v>21</v>
      </c>
      <c r="F92" s="199" t="s">
        <v>19</v>
      </c>
      <c r="G92" s="304" t="s">
        <v>17</v>
      </c>
      <c r="H92" s="314">
        <f>H93</f>
        <v>540</v>
      </c>
    </row>
    <row r="93" spans="2:8" ht="12.75">
      <c r="B93" s="326" t="s">
        <v>177</v>
      </c>
      <c r="C93" s="204">
        <v>871</v>
      </c>
      <c r="D93" s="204" t="s">
        <v>31</v>
      </c>
      <c r="E93" s="204" t="s">
        <v>21</v>
      </c>
      <c r="F93" s="204" t="s">
        <v>154</v>
      </c>
      <c r="G93" s="302" t="s">
        <v>17</v>
      </c>
      <c r="H93" s="315">
        <f>H94+H96+H98</f>
        <v>540</v>
      </c>
    </row>
    <row r="94" spans="2:8" ht="51">
      <c r="B94" s="363" t="s">
        <v>178</v>
      </c>
      <c r="C94" s="244">
        <v>871</v>
      </c>
      <c r="D94" s="244" t="s">
        <v>31</v>
      </c>
      <c r="E94" s="244" t="s">
        <v>21</v>
      </c>
      <c r="F94" s="244" t="s">
        <v>210</v>
      </c>
      <c r="G94" s="245"/>
      <c r="H94" s="364">
        <f>H95</f>
        <v>370</v>
      </c>
    </row>
    <row r="95" spans="2:8" ht="31.5">
      <c r="B95" s="353" t="s">
        <v>165</v>
      </c>
      <c r="C95" s="230">
        <v>871</v>
      </c>
      <c r="D95" s="230" t="s">
        <v>31</v>
      </c>
      <c r="E95" s="230" t="s">
        <v>21</v>
      </c>
      <c r="F95" s="230" t="s">
        <v>210</v>
      </c>
      <c r="G95" s="365">
        <v>243</v>
      </c>
      <c r="H95" s="344">
        <v>370</v>
      </c>
    </row>
    <row r="96" spans="2:8" ht="76.5">
      <c r="B96" s="363" t="s">
        <v>179</v>
      </c>
      <c r="C96" s="244">
        <v>871</v>
      </c>
      <c r="D96" s="244" t="s">
        <v>31</v>
      </c>
      <c r="E96" s="244" t="s">
        <v>21</v>
      </c>
      <c r="F96" s="244" t="s">
        <v>212</v>
      </c>
      <c r="G96" s="245"/>
      <c r="H96" s="364">
        <f>H97</f>
        <v>70</v>
      </c>
    </row>
    <row r="97" spans="2:8" ht="31.5">
      <c r="B97" s="307" t="s">
        <v>166</v>
      </c>
      <c r="C97" s="230">
        <v>871</v>
      </c>
      <c r="D97" s="230" t="s">
        <v>31</v>
      </c>
      <c r="E97" s="230" t="s">
        <v>21</v>
      </c>
      <c r="F97" s="230" t="s">
        <v>212</v>
      </c>
      <c r="G97" s="365">
        <v>244</v>
      </c>
      <c r="H97" s="344">
        <v>70</v>
      </c>
    </row>
    <row r="98" spans="2:8" ht="51">
      <c r="B98" s="363" t="s">
        <v>180</v>
      </c>
      <c r="C98" s="244">
        <v>871</v>
      </c>
      <c r="D98" s="244" t="s">
        <v>31</v>
      </c>
      <c r="E98" s="244" t="s">
        <v>21</v>
      </c>
      <c r="F98" s="244" t="s">
        <v>213</v>
      </c>
      <c r="G98" s="245"/>
      <c r="H98" s="364">
        <f>H99</f>
        <v>100</v>
      </c>
    </row>
    <row r="99" spans="2:8" ht="31.5">
      <c r="B99" s="307" t="s">
        <v>166</v>
      </c>
      <c r="C99" s="230">
        <v>871</v>
      </c>
      <c r="D99" s="230" t="s">
        <v>31</v>
      </c>
      <c r="E99" s="230" t="s">
        <v>21</v>
      </c>
      <c r="F99" s="230" t="s">
        <v>213</v>
      </c>
      <c r="G99" s="365" t="s">
        <v>173</v>
      </c>
      <c r="H99" s="344">
        <v>100</v>
      </c>
    </row>
    <row r="100" spans="2:8" ht="12.75">
      <c r="B100" s="299" t="s">
        <v>12</v>
      </c>
      <c r="C100" s="199">
        <v>871</v>
      </c>
      <c r="D100" s="199" t="s">
        <v>31</v>
      </c>
      <c r="E100" s="199" t="s">
        <v>28</v>
      </c>
      <c r="F100" s="199"/>
      <c r="G100" s="304"/>
      <c r="H100" s="314">
        <f>H102+H104+H106+H108</f>
        <v>4474.2</v>
      </c>
    </row>
    <row r="101" spans="2:8" ht="12.75">
      <c r="B101" s="301" t="s">
        <v>155</v>
      </c>
      <c r="C101" s="204">
        <v>871</v>
      </c>
      <c r="D101" s="204" t="s">
        <v>31</v>
      </c>
      <c r="E101" s="204" t="s">
        <v>28</v>
      </c>
      <c r="F101" s="204" t="s">
        <v>154</v>
      </c>
      <c r="G101" s="204"/>
      <c r="H101" s="315">
        <f>H102+H104+H106</f>
        <v>2300</v>
      </c>
    </row>
    <row r="102" spans="2:8" ht="38.25">
      <c r="B102" s="299" t="s">
        <v>319</v>
      </c>
      <c r="C102" s="199">
        <v>871</v>
      </c>
      <c r="D102" s="199" t="s">
        <v>31</v>
      </c>
      <c r="E102" s="199" t="s">
        <v>28</v>
      </c>
      <c r="F102" s="199" t="s">
        <v>318</v>
      </c>
      <c r="G102" s="304"/>
      <c r="H102" s="314">
        <f>H103</f>
        <v>200</v>
      </c>
    </row>
    <row r="103" spans="2:8" ht="31.5">
      <c r="B103" s="307" t="s">
        <v>166</v>
      </c>
      <c r="C103" s="204">
        <v>871</v>
      </c>
      <c r="D103" s="204" t="s">
        <v>31</v>
      </c>
      <c r="E103" s="204" t="s">
        <v>28</v>
      </c>
      <c r="F103" s="204" t="s">
        <v>318</v>
      </c>
      <c r="G103" s="302" t="s">
        <v>173</v>
      </c>
      <c r="H103" s="315">
        <v>200</v>
      </c>
    </row>
    <row r="104" spans="2:8" ht="38.25">
      <c r="B104" s="299" t="s">
        <v>321</v>
      </c>
      <c r="C104" s="199">
        <v>871</v>
      </c>
      <c r="D104" s="199" t="s">
        <v>31</v>
      </c>
      <c r="E104" s="199" t="s">
        <v>28</v>
      </c>
      <c r="F104" s="199" t="s">
        <v>320</v>
      </c>
      <c r="G104" s="304"/>
      <c r="H104" s="314">
        <f>H105</f>
        <v>2000</v>
      </c>
    </row>
    <row r="105" spans="2:8" ht="31.5">
      <c r="B105" s="307" t="s">
        <v>166</v>
      </c>
      <c r="C105" s="204">
        <v>871</v>
      </c>
      <c r="D105" s="204" t="s">
        <v>31</v>
      </c>
      <c r="E105" s="204" t="s">
        <v>28</v>
      </c>
      <c r="F105" s="204" t="s">
        <v>320</v>
      </c>
      <c r="G105" s="302" t="s">
        <v>173</v>
      </c>
      <c r="H105" s="315">
        <v>2000</v>
      </c>
    </row>
    <row r="106" spans="2:8" ht="51">
      <c r="B106" s="363" t="s">
        <v>180</v>
      </c>
      <c r="C106" s="244">
        <v>871</v>
      </c>
      <c r="D106" s="244" t="s">
        <v>31</v>
      </c>
      <c r="E106" s="244" t="s">
        <v>28</v>
      </c>
      <c r="F106" s="244" t="s">
        <v>213</v>
      </c>
      <c r="G106" s="366"/>
      <c r="H106" s="367">
        <f>H107</f>
        <v>100</v>
      </c>
    </row>
    <row r="107" spans="2:8" ht="31.5">
      <c r="B107" s="353" t="s">
        <v>166</v>
      </c>
      <c r="C107" s="230">
        <v>871</v>
      </c>
      <c r="D107" s="230" t="s">
        <v>31</v>
      </c>
      <c r="E107" s="230" t="s">
        <v>28</v>
      </c>
      <c r="F107" s="230" t="s">
        <v>213</v>
      </c>
      <c r="G107" s="365">
        <v>244</v>
      </c>
      <c r="H107" s="368">
        <v>100</v>
      </c>
    </row>
    <row r="108" spans="2:8" ht="38.25">
      <c r="B108" s="393" t="s">
        <v>322</v>
      </c>
      <c r="C108" s="199">
        <v>871</v>
      </c>
      <c r="D108" s="199" t="s">
        <v>31</v>
      </c>
      <c r="E108" s="199" t="s">
        <v>28</v>
      </c>
      <c r="F108" s="250" t="s">
        <v>323</v>
      </c>
      <c r="G108" s="304"/>
      <c r="H108" s="314">
        <f>H109</f>
        <v>2174.2</v>
      </c>
    </row>
    <row r="109" spans="2:8" ht="25.5">
      <c r="B109" s="370" t="s">
        <v>165</v>
      </c>
      <c r="C109" s="204">
        <v>871</v>
      </c>
      <c r="D109" s="204" t="s">
        <v>31</v>
      </c>
      <c r="E109" s="204" t="s">
        <v>28</v>
      </c>
      <c r="F109" s="252" t="s">
        <v>324</v>
      </c>
      <c r="G109" s="302">
        <v>244</v>
      </c>
      <c r="H109" s="315">
        <v>2174.2</v>
      </c>
    </row>
    <row r="110" spans="2:8" ht="12.75">
      <c r="B110" s="362" t="s">
        <v>13</v>
      </c>
      <c r="C110" s="199">
        <v>871</v>
      </c>
      <c r="D110" s="199" t="s">
        <v>31</v>
      </c>
      <c r="E110" s="199" t="s">
        <v>22</v>
      </c>
      <c r="F110" s="199" t="s">
        <v>19</v>
      </c>
      <c r="G110" s="304" t="s">
        <v>17</v>
      </c>
      <c r="H110" s="314">
        <f>H111</f>
        <v>570.2</v>
      </c>
    </row>
    <row r="111" spans="2:8" ht="12.75">
      <c r="B111" s="326" t="s">
        <v>177</v>
      </c>
      <c r="C111" s="204">
        <v>871</v>
      </c>
      <c r="D111" s="204" t="s">
        <v>31</v>
      </c>
      <c r="E111" s="204" t="s">
        <v>22</v>
      </c>
      <c r="F111" s="204" t="s">
        <v>154</v>
      </c>
      <c r="G111" s="302" t="s">
        <v>17</v>
      </c>
      <c r="H111" s="315">
        <f>H112+H114+H116+H118</f>
        <v>570.2</v>
      </c>
    </row>
    <row r="112" spans="2:8" ht="38.25">
      <c r="B112" s="371" t="s">
        <v>222</v>
      </c>
      <c r="C112" s="244">
        <v>871</v>
      </c>
      <c r="D112" s="244" t="s">
        <v>31</v>
      </c>
      <c r="E112" s="244" t="s">
        <v>22</v>
      </c>
      <c r="F112" s="244" t="s">
        <v>223</v>
      </c>
      <c r="G112" s="372"/>
      <c r="H112" s="373">
        <f>H113</f>
        <v>290.2</v>
      </c>
    </row>
    <row r="113" spans="2:8" ht="31.5">
      <c r="B113" s="353" t="s">
        <v>166</v>
      </c>
      <c r="C113" s="230">
        <v>871</v>
      </c>
      <c r="D113" s="230" t="s">
        <v>31</v>
      </c>
      <c r="E113" s="230" t="s">
        <v>22</v>
      </c>
      <c r="F113" s="230" t="s">
        <v>223</v>
      </c>
      <c r="G113" s="365">
        <v>244</v>
      </c>
      <c r="H113" s="374">
        <v>290.2</v>
      </c>
    </row>
    <row r="114" spans="2:8" ht="38.25">
      <c r="B114" s="316" t="s">
        <v>326</v>
      </c>
      <c r="C114" s="199">
        <v>871</v>
      </c>
      <c r="D114" s="199" t="s">
        <v>31</v>
      </c>
      <c r="E114" s="199" t="s">
        <v>28</v>
      </c>
      <c r="F114" s="199" t="s">
        <v>325</v>
      </c>
      <c r="G114" s="352"/>
      <c r="H114" s="340">
        <f>H115</f>
        <v>115</v>
      </c>
    </row>
    <row r="115" spans="2:8" ht="31.5">
      <c r="B115" s="353" t="s">
        <v>166</v>
      </c>
      <c r="C115" s="204">
        <v>871</v>
      </c>
      <c r="D115" s="204" t="s">
        <v>31</v>
      </c>
      <c r="E115" s="204" t="s">
        <v>28</v>
      </c>
      <c r="F115" s="204" t="s">
        <v>325</v>
      </c>
      <c r="G115" s="354" t="s">
        <v>173</v>
      </c>
      <c r="H115" s="340">
        <v>115</v>
      </c>
    </row>
    <row r="116" spans="2:8" ht="38.25">
      <c r="B116" s="363" t="s">
        <v>221</v>
      </c>
      <c r="C116" s="244">
        <v>871</v>
      </c>
      <c r="D116" s="244" t="s">
        <v>31</v>
      </c>
      <c r="E116" s="244" t="s">
        <v>22</v>
      </c>
      <c r="F116" s="257" t="s">
        <v>220</v>
      </c>
      <c r="G116" s="375" t="s">
        <v>17</v>
      </c>
      <c r="H116" s="367">
        <f>H117</f>
        <v>140</v>
      </c>
    </row>
    <row r="117" spans="2:8" ht="31.5">
      <c r="B117" s="353" t="s">
        <v>166</v>
      </c>
      <c r="C117" s="230">
        <v>871</v>
      </c>
      <c r="D117" s="230" t="s">
        <v>31</v>
      </c>
      <c r="E117" s="230" t="s">
        <v>22</v>
      </c>
      <c r="F117" s="258" t="s">
        <v>220</v>
      </c>
      <c r="G117" s="365">
        <v>244</v>
      </c>
      <c r="H117" s="368">
        <v>140</v>
      </c>
    </row>
    <row r="118" spans="2:8" ht="63">
      <c r="B118" s="376" t="s">
        <v>327</v>
      </c>
      <c r="C118" s="244">
        <v>871</v>
      </c>
      <c r="D118" s="244" t="s">
        <v>31</v>
      </c>
      <c r="E118" s="244" t="s">
        <v>22</v>
      </c>
      <c r="F118" s="257" t="s">
        <v>328</v>
      </c>
      <c r="G118" s="366"/>
      <c r="H118" s="367">
        <f>H119</f>
        <v>25</v>
      </c>
    </row>
    <row r="119" spans="2:8" ht="16.5" thickBot="1">
      <c r="B119" s="345"/>
      <c r="C119" s="346">
        <v>871</v>
      </c>
      <c r="D119" s="230" t="s">
        <v>31</v>
      </c>
      <c r="E119" s="230" t="s">
        <v>22</v>
      </c>
      <c r="F119" s="258" t="s">
        <v>328</v>
      </c>
      <c r="G119" s="347" t="s">
        <v>173</v>
      </c>
      <c r="H119" s="378">
        <v>25</v>
      </c>
    </row>
    <row r="120" spans="2:8" ht="14.25">
      <c r="B120" s="322" t="s">
        <v>134</v>
      </c>
      <c r="C120" s="379">
        <v>871</v>
      </c>
      <c r="D120" s="379" t="s">
        <v>36</v>
      </c>
      <c r="E120" s="379"/>
      <c r="F120" s="379"/>
      <c r="G120" s="380"/>
      <c r="H120" s="325">
        <f>H121</f>
        <v>5281.099999999999</v>
      </c>
    </row>
    <row r="121" spans="2:8" ht="12.75">
      <c r="B121" s="299" t="s">
        <v>37</v>
      </c>
      <c r="C121" s="199">
        <v>871</v>
      </c>
      <c r="D121" s="199" t="s">
        <v>36</v>
      </c>
      <c r="E121" s="199" t="s">
        <v>21</v>
      </c>
      <c r="F121" s="199" t="s">
        <v>19</v>
      </c>
      <c r="G121" s="304" t="s">
        <v>17</v>
      </c>
      <c r="H121" s="314">
        <f>H122+H130</f>
        <v>5281.099999999999</v>
      </c>
    </row>
    <row r="122" spans="2:8" ht="25.5">
      <c r="B122" s="299" t="s">
        <v>38</v>
      </c>
      <c r="C122" s="199">
        <v>871</v>
      </c>
      <c r="D122" s="199" t="s">
        <v>36</v>
      </c>
      <c r="E122" s="199" t="s">
        <v>21</v>
      </c>
      <c r="F122" s="199" t="s">
        <v>11</v>
      </c>
      <c r="G122" s="304"/>
      <c r="H122" s="314">
        <f>H123+H128</f>
        <v>4107.9</v>
      </c>
    </row>
    <row r="123" spans="2:8" ht="12.75">
      <c r="B123" s="299" t="s">
        <v>43</v>
      </c>
      <c r="C123" s="199">
        <v>871</v>
      </c>
      <c r="D123" s="199" t="s">
        <v>36</v>
      </c>
      <c r="E123" s="199" t="s">
        <v>21</v>
      </c>
      <c r="F123" s="199" t="s">
        <v>42</v>
      </c>
      <c r="G123" s="304"/>
      <c r="H123" s="314">
        <f>SUM(H124:H127)</f>
        <v>4085.6</v>
      </c>
    </row>
    <row r="124" spans="2:8" ht="15.75">
      <c r="B124" s="307" t="s">
        <v>162</v>
      </c>
      <c r="C124" s="204">
        <v>871</v>
      </c>
      <c r="D124" s="204" t="s">
        <v>36</v>
      </c>
      <c r="E124" s="204" t="s">
        <v>21</v>
      </c>
      <c r="F124" s="204" t="s">
        <v>42</v>
      </c>
      <c r="G124" s="302" t="s">
        <v>181</v>
      </c>
      <c r="H124" s="315">
        <v>2762.7</v>
      </c>
    </row>
    <row r="125" spans="2:8" ht="31.5">
      <c r="B125" s="307" t="s">
        <v>164</v>
      </c>
      <c r="C125" s="204">
        <v>871</v>
      </c>
      <c r="D125" s="204" t="s">
        <v>36</v>
      </c>
      <c r="E125" s="204" t="s">
        <v>21</v>
      </c>
      <c r="F125" s="204" t="s">
        <v>42</v>
      </c>
      <c r="G125" s="302">
        <v>242</v>
      </c>
      <c r="H125" s="315">
        <v>56.3</v>
      </c>
    </row>
    <row r="126" spans="2:8" ht="31.5">
      <c r="B126" s="307" t="s">
        <v>166</v>
      </c>
      <c r="C126" s="204">
        <v>871</v>
      </c>
      <c r="D126" s="204" t="s">
        <v>36</v>
      </c>
      <c r="E126" s="204" t="s">
        <v>21</v>
      </c>
      <c r="F126" s="204" t="s">
        <v>42</v>
      </c>
      <c r="G126" s="302">
        <v>244</v>
      </c>
      <c r="H126" s="315">
        <v>1261.6</v>
      </c>
    </row>
    <row r="127" spans="2:8" ht="31.5">
      <c r="B127" s="307" t="s">
        <v>167</v>
      </c>
      <c r="C127" s="204">
        <v>871</v>
      </c>
      <c r="D127" s="204" t="s">
        <v>36</v>
      </c>
      <c r="E127" s="204" t="s">
        <v>21</v>
      </c>
      <c r="F127" s="204" t="s">
        <v>42</v>
      </c>
      <c r="G127" s="302">
        <v>851</v>
      </c>
      <c r="H127" s="306">
        <v>5</v>
      </c>
    </row>
    <row r="128" spans="2:8" ht="40.5">
      <c r="B128" s="381" t="s">
        <v>44</v>
      </c>
      <c r="C128" s="262">
        <v>871</v>
      </c>
      <c r="D128" s="262" t="s">
        <v>36</v>
      </c>
      <c r="E128" s="262" t="s">
        <v>21</v>
      </c>
      <c r="F128" s="262" t="s">
        <v>295</v>
      </c>
      <c r="G128" s="382"/>
      <c r="H128" s="383">
        <f>H129</f>
        <v>22.3</v>
      </c>
    </row>
    <row r="129" spans="2:8" ht="15.75">
      <c r="B129" s="353" t="s">
        <v>162</v>
      </c>
      <c r="C129" s="230">
        <v>871</v>
      </c>
      <c r="D129" s="230" t="s">
        <v>36</v>
      </c>
      <c r="E129" s="230" t="s">
        <v>21</v>
      </c>
      <c r="F129" s="264" t="s">
        <v>295</v>
      </c>
      <c r="G129" s="357" t="s">
        <v>181</v>
      </c>
      <c r="H129" s="368">
        <v>22.3</v>
      </c>
    </row>
    <row r="130" spans="2:8" ht="12.75">
      <c r="B130" s="299" t="s">
        <v>63</v>
      </c>
      <c r="C130" s="260">
        <v>871</v>
      </c>
      <c r="D130" s="260" t="s">
        <v>36</v>
      </c>
      <c r="E130" s="260" t="s">
        <v>21</v>
      </c>
      <c r="F130" s="260" t="s">
        <v>64</v>
      </c>
      <c r="G130" s="384"/>
      <c r="H130" s="314">
        <f>H131</f>
        <v>1173.1999999999998</v>
      </c>
    </row>
    <row r="131" spans="2:8" ht="12.75">
      <c r="B131" s="299" t="s">
        <v>43</v>
      </c>
      <c r="C131" s="260">
        <v>871</v>
      </c>
      <c r="D131" s="260" t="s">
        <v>36</v>
      </c>
      <c r="E131" s="260" t="s">
        <v>21</v>
      </c>
      <c r="F131" s="260" t="s">
        <v>65</v>
      </c>
      <c r="G131" s="266"/>
      <c r="H131" s="314">
        <f>SUM(H132:H136)+H137+H139+H141</f>
        <v>1173.1999999999998</v>
      </c>
    </row>
    <row r="132" spans="2:8" ht="15" customHeight="1">
      <c r="B132" s="307" t="s">
        <v>162</v>
      </c>
      <c r="C132" s="264">
        <v>871</v>
      </c>
      <c r="D132" s="264" t="s">
        <v>36</v>
      </c>
      <c r="E132" s="264" t="s">
        <v>21</v>
      </c>
      <c r="F132" s="216" t="s">
        <v>65</v>
      </c>
      <c r="G132" s="302" t="s">
        <v>181</v>
      </c>
      <c r="H132" s="385">
        <v>782.5</v>
      </c>
    </row>
    <row r="133" spans="2:8" ht="31.5" hidden="1">
      <c r="B133" s="307" t="s">
        <v>163</v>
      </c>
      <c r="C133" s="264">
        <v>871</v>
      </c>
      <c r="D133" s="264" t="s">
        <v>36</v>
      </c>
      <c r="E133" s="264" t="s">
        <v>21</v>
      </c>
      <c r="F133" s="216" t="s">
        <v>65</v>
      </c>
      <c r="G133" s="302" t="s">
        <v>182</v>
      </c>
      <c r="H133" s="385"/>
    </row>
    <row r="134" spans="2:8" ht="31.5" hidden="1">
      <c r="B134" s="307" t="s">
        <v>165</v>
      </c>
      <c r="C134" s="264">
        <v>871</v>
      </c>
      <c r="D134" s="264" t="s">
        <v>36</v>
      </c>
      <c r="E134" s="264" t="s">
        <v>21</v>
      </c>
      <c r="F134" s="216" t="s">
        <v>65</v>
      </c>
      <c r="G134" s="302">
        <v>243</v>
      </c>
      <c r="H134" s="385"/>
    </row>
    <row r="135" spans="2:8" ht="31.5">
      <c r="B135" s="307" t="s">
        <v>166</v>
      </c>
      <c r="C135" s="264">
        <v>871</v>
      </c>
      <c r="D135" s="264" t="s">
        <v>36</v>
      </c>
      <c r="E135" s="264" t="s">
        <v>21</v>
      </c>
      <c r="F135" s="216" t="s">
        <v>65</v>
      </c>
      <c r="G135" s="302">
        <v>244</v>
      </c>
      <c r="H135" s="385">
        <v>98.3</v>
      </c>
    </row>
    <row r="136" spans="2:8" ht="31.5">
      <c r="B136" s="307" t="s">
        <v>167</v>
      </c>
      <c r="C136" s="204">
        <v>871</v>
      </c>
      <c r="D136" s="204" t="s">
        <v>36</v>
      </c>
      <c r="E136" s="204" t="s">
        <v>21</v>
      </c>
      <c r="F136" s="204" t="s">
        <v>65</v>
      </c>
      <c r="G136" s="302">
        <v>851</v>
      </c>
      <c r="H136" s="385">
        <v>3</v>
      </c>
    </row>
    <row r="137" spans="2:8" ht="40.5">
      <c r="B137" s="381" t="s">
        <v>44</v>
      </c>
      <c r="C137" s="262">
        <v>871</v>
      </c>
      <c r="D137" s="262" t="s">
        <v>36</v>
      </c>
      <c r="E137" s="262" t="s">
        <v>21</v>
      </c>
      <c r="F137" s="264" t="s">
        <v>295</v>
      </c>
      <c r="G137" s="262"/>
      <c r="H137" s="383">
        <f>H138</f>
        <v>4.1</v>
      </c>
    </row>
    <row r="138" spans="2:8" ht="15.75">
      <c r="B138" s="353" t="s">
        <v>162</v>
      </c>
      <c r="C138" s="230">
        <v>871</v>
      </c>
      <c r="D138" s="230" t="s">
        <v>36</v>
      </c>
      <c r="E138" s="230" t="s">
        <v>21</v>
      </c>
      <c r="F138" s="264" t="s">
        <v>295</v>
      </c>
      <c r="G138" s="357" t="s">
        <v>181</v>
      </c>
      <c r="H138" s="368">
        <v>4.1</v>
      </c>
    </row>
    <row r="139" spans="2:8" ht="13.5">
      <c r="B139" s="386" t="s">
        <v>69</v>
      </c>
      <c r="C139" s="262">
        <v>871</v>
      </c>
      <c r="D139" s="262" t="s">
        <v>36</v>
      </c>
      <c r="E139" s="262" t="s">
        <v>21</v>
      </c>
      <c r="F139" s="269" t="s">
        <v>296</v>
      </c>
      <c r="G139" s="262"/>
      <c r="H139" s="383">
        <f>H140</f>
        <v>10.3</v>
      </c>
    </row>
    <row r="140" spans="2:8" ht="15.75">
      <c r="B140" s="353" t="s">
        <v>162</v>
      </c>
      <c r="C140" s="230">
        <v>871</v>
      </c>
      <c r="D140" s="230" t="s">
        <v>36</v>
      </c>
      <c r="E140" s="230" t="s">
        <v>21</v>
      </c>
      <c r="F140" s="269" t="s">
        <v>296</v>
      </c>
      <c r="G140" s="357" t="s">
        <v>181</v>
      </c>
      <c r="H140" s="368">
        <v>10.3</v>
      </c>
    </row>
    <row r="141" spans="2:8" ht="43.5" customHeight="1">
      <c r="B141" s="387" t="s">
        <v>290</v>
      </c>
      <c r="C141" s="244">
        <v>871</v>
      </c>
      <c r="D141" s="244" t="s">
        <v>36</v>
      </c>
      <c r="E141" s="244" t="s">
        <v>21</v>
      </c>
      <c r="F141" s="260" t="s">
        <v>297</v>
      </c>
      <c r="G141" s="375"/>
      <c r="H141" s="367">
        <f>H142</f>
        <v>275</v>
      </c>
    </row>
    <row r="142" spans="2:8" ht="48" thickBot="1">
      <c r="B142" s="345" t="s">
        <v>226</v>
      </c>
      <c r="C142" s="346">
        <v>871</v>
      </c>
      <c r="D142" s="346" t="s">
        <v>36</v>
      </c>
      <c r="E142" s="346" t="s">
        <v>21</v>
      </c>
      <c r="F142" s="388" t="s">
        <v>297</v>
      </c>
      <c r="G142" s="389" t="s">
        <v>225</v>
      </c>
      <c r="H142" s="378">
        <v>275</v>
      </c>
    </row>
    <row r="143" spans="2:8" ht="14.25">
      <c r="B143" s="390" t="s">
        <v>70</v>
      </c>
      <c r="C143" s="391">
        <v>871</v>
      </c>
      <c r="D143" s="391" t="s">
        <v>71</v>
      </c>
      <c r="E143" s="391"/>
      <c r="F143" s="391"/>
      <c r="G143" s="391"/>
      <c r="H143" s="392">
        <f>H144</f>
        <v>13</v>
      </c>
    </row>
    <row r="144" spans="2:8" ht="12.75">
      <c r="B144" s="222" t="s">
        <v>72</v>
      </c>
      <c r="C144" s="213">
        <v>871</v>
      </c>
      <c r="D144" s="213" t="s">
        <v>71</v>
      </c>
      <c r="E144" s="213" t="s">
        <v>21</v>
      </c>
      <c r="F144" s="213"/>
      <c r="G144" s="213"/>
      <c r="H144" s="219">
        <f>H145</f>
        <v>13</v>
      </c>
    </row>
    <row r="145" spans="2:8" ht="25.5">
      <c r="B145" s="222" t="s">
        <v>74</v>
      </c>
      <c r="C145" s="213">
        <v>871</v>
      </c>
      <c r="D145" s="213" t="s">
        <v>71</v>
      </c>
      <c r="E145" s="213" t="s">
        <v>21</v>
      </c>
      <c r="F145" s="213" t="s">
        <v>73</v>
      </c>
      <c r="G145" s="213"/>
      <c r="H145" s="267">
        <f>H146</f>
        <v>13</v>
      </c>
    </row>
    <row r="146" spans="2:8" ht="25.5">
      <c r="B146" s="222" t="s">
        <v>209</v>
      </c>
      <c r="C146" s="213">
        <v>871</v>
      </c>
      <c r="D146" s="213" t="s">
        <v>71</v>
      </c>
      <c r="E146" s="213" t="s">
        <v>21</v>
      </c>
      <c r="F146" s="213" t="s">
        <v>73</v>
      </c>
      <c r="G146" s="213" t="s">
        <v>183</v>
      </c>
      <c r="H146" s="267">
        <v>13</v>
      </c>
    </row>
    <row r="149" spans="7:8" ht="12.75">
      <c r="G149" s="12" t="s">
        <v>21</v>
      </c>
      <c r="H149" s="13">
        <f>H9</f>
        <v>4282.6</v>
      </c>
    </row>
    <row r="150" spans="7:8" ht="12.75">
      <c r="G150" s="12" t="s">
        <v>28</v>
      </c>
      <c r="H150" s="13">
        <f>H52</f>
        <v>150.9</v>
      </c>
    </row>
    <row r="151" spans="7:8" ht="12.75">
      <c r="G151" s="12" t="s">
        <v>22</v>
      </c>
      <c r="H151" s="13">
        <f>H63</f>
        <v>147</v>
      </c>
    </row>
    <row r="152" spans="7:8" ht="12.75">
      <c r="G152" s="12" t="s">
        <v>30</v>
      </c>
      <c r="H152" s="13">
        <f>H74</f>
        <v>974</v>
      </c>
    </row>
    <row r="153" spans="7:8" ht="12.75">
      <c r="G153" s="12" t="s">
        <v>31</v>
      </c>
      <c r="H153" s="13">
        <f>H91</f>
        <v>5584.4</v>
      </c>
    </row>
    <row r="154" spans="7:8" ht="12.75">
      <c r="G154" s="12" t="s">
        <v>35</v>
      </c>
      <c r="H154" s="13"/>
    </row>
    <row r="155" spans="7:8" ht="12.75">
      <c r="G155" s="12" t="s">
        <v>36</v>
      </c>
      <c r="H155" s="13">
        <f>H120</f>
        <v>5281.099999999999</v>
      </c>
    </row>
    <row r="156" spans="7:8" ht="12.75">
      <c r="G156" s="12" t="s">
        <v>75</v>
      </c>
      <c r="H156" s="13"/>
    </row>
    <row r="157" spans="7:8" ht="12.75">
      <c r="G157" s="12">
        <v>10</v>
      </c>
      <c r="H157" s="13">
        <f>H143</f>
        <v>13</v>
      </c>
    </row>
    <row r="158" spans="7:8" ht="12.75">
      <c r="G158" s="12" t="s">
        <v>130</v>
      </c>
      <c r="H158" s="13"/>
    </row>
    <row r="159" spans="7:8" ht="12.75">
      <c r="G159" s="95"/>
      <c r="H159" s="108">
        <f>SUM(H149:H158)</f>
        <v>16433</v>
      </c>
    </row>
  </sheetData>
  <sheetProtection/>
  <mergeCells count="5">
    <mergeCell ref="F1:H1"/>
    <mergeCell ref="C2:H2"/>
    <mergeCell ref="A5:H5"/>
    <mergeCell ref="A4:H4"/>
    <mergeCell ref="C3:H3"/>
  </mergeCells>
  <printOptions/>
  <pageMargins left="0.69" right="0.26" top="0.33" bottom="0.32" header="0.28" footer="0.17"/>
  <pageSetup horizontalDpi="600" verticalDpi="600" orientation="portrait" paperSize="9" r:id="rId1"/>
  <headerFooter alignWithMargins="0"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asfr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gena</dc:creator>
  <cp:keywords/>
  <dc:description/>
  <cp:lastModifiedBy>Comp</cp:lastModifiedBy>
  <cp:lastPrinted>2012-12-22T07:56:54Z</cp:lastPrinted>
  <dcterms:created xsi:type="dcterms:W3CDTF">2002-06-04T10:05:56Z</dcterms:created>
  <dcterms:modified xsi:type="dcterms:W3CDTF">2012-12-22T07:57:10Z</dcterms:modified>
  <cp:category/>
  <cp:version/>
  <cp:contentType/>
  <cp:contentStatus/>
</cp:coreProperties>
</file>