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1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</sheets>
  <definedNames>
    <definedName name="_xlnm._FilterDatabase" localSheetId="6" hidden="1">'Прил7'!$D$1:$D$216</definedName>
    <definedName name="_xlnm._FilterDatabase" localSheetId="7" hidden="1">'Прил8'!$D$1:$D$179</definedName>
    <definedName name="_xlnm.Print_Titles" localSheetId="0">'Прил1'!$12:$14</definedName>
    <definedName name="_xlnm.Print_Titles" localSheetId="10">'Прил11'!$6:$6</definedName>
    <definedName name="_xlnm.Print_Titles" localSheetId="11">'Прил12'!$8:$8</definedName>
    <definedName name="_xlnm.Print_Titles" localSheetId="6">'Прил7'!$9:$10</definedName>
    <definedName name="_xlnm.Print_Titles" localSheetId="7">'Прил8'!$8:$9</definedName>
    <definedName name="_xlnm.Print_Titles" localSheetId="8">'Прил9'!$8:$9</definedName>
  </definedNames>
  <calcPr fullCalcOnLoad="1" refMode="R1C1"/>
</workbook>
</file>

<file path=xl/sharedStrings.xml><?xml version="1.0" encoding="utf-8"?>
<sst xmlns="http://schemas.openxmlformats.org/spreadsheetml/2006/main" count="5253" uniqueCount="423">
  <si>
    <t xml:space="preserve">муниципальная программа  «Благоустройство муниципального образования Крапивенское Щекинского района» 
</t>
  </si>
  <si>
    <t xml:space="preserve">подпрограмма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</si>
  <si>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2943</t>
  </si>
  <si>
    <t xml:space="preserve">Обеспечение мероприятий по энергосбережению в рамках подпрограммы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</si>
  <si>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 xml:space="preserve">подпрограмма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</si>
  <si>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2947</t>
  </si>
  <si>
    <t xml:space="preserve">Приобретение и обустройство контейнерных площадок в рамках подпрограммы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</si>
  <si>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 xml:space="preserve">Организация сбора и вывоза мусор в рамках подпрограммы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</si>
  <si>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2936</t>
  </si>
  <si>
    <t xml:space="preserve">подпрограмма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</si>
  <si>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>2919</t>
  </si>
  <si>
    <t>2920</t>
  </si>
  <si>
    <t xml:space="preserve">Оплата потребленной э/энергии на уличное освещение в рамках подпрограммы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</si>
  <si>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 xml:space="preserve">техническое обслуживание  и ремонт уличного освещения в рамках подпрограммы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</si>
  <si>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 xml:space="preserve">подпрограмма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</si>
  <si>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2921</t>
  </si>
  <si>
    <t>2922</t>
  </si>
  <si>
    <t>2961</t>
  </si>
  <si>
    <t xml:space="preserve">спиливание деревьев 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</si>
  <si>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содержание территориив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</si>
  <si>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Мероприятия по озеленению территории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</si>
  <si>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Подпрограмма «Содержание и благоустройство воинских захоронений на территории муниципального образования Крапивенское Щекинского района на 2014-2016 годы»муниципальной программы  «Благоустройство муниципального образования Крапивенское Щекинского района» </t>
  </si>
  <si>
    <t>2967</t>
  </si>
  <si>
    <t xml:space="preserve">Мероприятия по благоустройству и ремонту памятников и воинских захоронений в рамках подпрограммы  «Содержание и благоустройство воинских захоронений на территории муниципального образования Крапивенское Щекинского района на 2014-2016 годы»муниципальной программы  «Благоустройство муниципального образования Крапивенское Щекинского района» </t>
  </si>
  <si>
    <t xml:space="preserve">Подпрограмма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</si>
  <si>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КУЛЬТУРА, КИНЕМАТОГРАФИЯ</t>
  </si>
  <si>
    <t>Организация и осуществление мероприятий по работе с детьми и молодежью, организация досуга и обеспечение населения услугами культуры</t>
  </si>
  <si>
    <t>87</t>
  </si>
  <si>
    <t>Обеспечение деятельности учреждений осуществляющих работу по обеспечению населения услугами культуры в рамках непрограммного направления деятельности "Организация и осуществление мероприятий по работе с детьми и молодежью, организация досуга и обеспечение населения услугами культуры"</t>
  </si>
  <si>
    <t>0059</t>
  </si>
  <si>
    <t>Расходы на обеспечение деятельности (оказание услуг) муниципальных учреждений в рамках непрограммного направления деятельности "Организация и осуществление мероприятий по работе с детьми и молодежью, организация досуга и обеспечение населения услугами культуры"</t>
  </si>
  <si>
    <t>00</t>
  </si>
  <si>
    <t>Обеспечение деятельности учреждений осуществляющих работу по организации библиотечного обслуживания в рамках непрограммного направления деятельности "Организация и осуществление мероприятий по работе с детьми и молодежью, организация досуга и обеспечение населения услугами культуры"</t>
  </si>
  <si>
    <t>Иные непрограммные мероприятия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</si>
  <si>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 по иным непрограммным мероприятиям в рамках непрограммных расходов</t>
  </si>
  <si>
    <t>8010</t>
  </si>
  <si>
    <t>Социальное обеспечение и иные выплаты населению</t>
  </si>
  <si>
    <t>300</t>
  </si>
  <si>
    <t>Закон Тульской области "О библиотечном деле"</t>
  </si>
  <si>
    <t>8011</t>
  </si>
  <si>
    <t>СОЦИАЛЬНАЯ ПОЛИТИКА</t>
  </si>
  <si>
    <t xml:space="preserve"> </t>
  </si>
  <si>
    <t>Социальная поддержка населения муниципального образования</t>
  </si>
  <si>
    <t>96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</si>
  <si>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</si>
  <si>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2887</t>
  </si>
  <si>
    <t>Всего</t>
  </si>
  <si>
    <t>Газификация д.Захаровка, д.Каменка, д.Бегичево (ПИР) в рамках непрограммного направления расходов "Межбюджетные трансферты"</t>
  </si>
  <si>
    <t>Экспертиза и согласование проектов по объекту: Газификация д.Орлово, (ПИР)</t>
  </si>
  <si>
    <t>Экспертиза и согласование проектов по объекту: Газификация  д.Жердево, (в т.ч. ПИР)</t>
  </si>
  <si>
    <t>8419</t>
  </si>
  <si>
    <t>8422</t>
  </si>
  <si>
    <t>8423</t>
  </si>
  <si>
    <t>400</t>
  </si>
  <si>
    <t>2016 год</t>
  </si>
  <si>
    <t>4608</t>
  </si>
  <si>
    <t>Газификация  д.Даниловка, (в т.ч. ПИР)в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</si>
  <si>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Газификация  д.Даниловка, (ПИР) в рамках непрограммного направления расходов "Межбюджетные трансферты"</t>
  </si>
  <si>
    <t>8426</t>
  </si>
  <si>
    <t>8414</t>
  </si>
  <si>
    <t>Реконструкция сетей водоснабжения с.Крапивна, в т.ч.ПИР в рамках непрограммного направления расходов "Межбюджетные трансферты"</t>
  </si>
  <si>
    <t>8415</t>
  </si>
  <si>
    <t>Реконструкция сетей водоснабжения с.Супруты, в т.ч.ПИР в рамках непрограммного направления расходов "Межбюджетные трансферты"</t>
  </si>
  <si>
    <t>Замена сетей водоснабжения д.Жердево, в т.ч.ПИР, в рамках непрограммного направления расходов "Межбюджетные трансферты"</t>
  </si>
  <si>
    <t>8413</t>
  </si>
  <si>
    <t/>
  </si>
  <si>
    <t>Условно утвержденные расходы по иным непрограммным мероприятиям в рамках непрограммных расходов</t>
  </si>
  <si>
    <t>9990</t>
  </si>
  <si>
    <t>Условно-утвержденные расходы</t>
  </si>
  <si>
    <t xml:space="preserve"> на 2014 год </t>
  </si>
  <si>
    <t>на плановый период 2015 и 2016 годов</t>
  </si>
  <si>
    <t>Группа видов  расходов</t>
  </si>
  <si>
    <t>Сумма      (тыс. руб.)</t>
  </si>
  <si>
    <t>Сумма    на 2015 год  (тыс. руб.)</t>
  </si>
  <si>
    <t>Сумма   на 2016 год   (тыс. руб.)</t>
  </si>
  <si>
    <t>Глава муниципального образования</t>
  </si>
  <si>
    <t>Резервные фонды</t>
  </si>
  <si>
    <t>Резервные фонды местных администраций</t>
  </si>
  <si>
    <t>Мобилизационная и вневойсковая подготовка</t>
  </si>
  <si>
    <t>Коммунальное хозяйство</t>
  </si>
  <si>
    <t>Благоустройство</t>
  </si>
  <si>
    <t>Наименование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</si>
  <si>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</si>
  <si>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</si>
  <si>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</si>
  <si>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</si>
  <si>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</si>
  <si>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</si>
  <si>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</si>
  <si>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</si>
  <si>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</si>
  <si>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</si>
  <si>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</si>
  <si>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</si>
  <si>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</si>
  <si>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</si>
  <si>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</si>
  <si>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</si>
  <si>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</si>
  <si>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</si>
  <si>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</si>
  <si>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</si>
  <si>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</si>
  <si>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</si>
  <si>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</si>
  <si>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</si>
  <si>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</si>
  <si>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</si>
  <si>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</si>
  <si>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</si>
  <si>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</si>
  <si>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</si>
  <si>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</si>
  <si>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</si>
  <si>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</si>
  <si>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>Код бюджетной классификации Российской Федерации</t>
  </si>
  <si>
    <t>главного администратора доходов</t>
  </si>
  <si>
    <t>1 11 09045 10 0000 120</t>
  </si>
  <si>
    <t>10</t>
  </si>
  <si>
    <t>Пенсионное обеспечение</t>
  </si>
  <si>
    <t>09</t>
  </si>
  <si>
    <t>Приложение 5</t>
  </si>
  <si>
    <t>Приложение 7</t>
  </si>
  <si>
    <t>2 02 01001 10 0000 151</t>
  </si>
  <si>
    <t>Дотации бюджетам поселений на выравнивание бюджетной обеспеченности</t>
  </si>
  <si>
    <t>Приложение 3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</si>
  <si>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</si>
  <si>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</si>
  <si>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</si>
  <si>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Невыясненные поступления, зачисляемые в бюджеты поселений</t>
  </si>
  <si>
    <t>851</t>
  </si>
  <si>
    <t>Администрация муниципального образования Щекинский район</t>
  </si>
  <si>
    <t>Формирование и исполнение бюджета</t>
  </si>
  <si>
    <t>Приложение 8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</si>
  <si>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</si>
  <si>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</si>
  <si>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2 08 05000 10 0000 180</t>
  </si>
  <si>
    <t>1 17 05050 10 0000 180</t>
  </si>
  <si>
    <t>Прочие неналоговые доходы бюджетов поселений</t>
  </si>
  <si>
    <t>Формирование и содержание муниципального  архива</t>
  </si>
  <si>
    <t>тыс.рублей</t>
  </si>
  <si>
    <t>2 02 04999 10 0000 151</t>
  </si>
  <si>
    <t>Прочие межбюджетные трансферты, передаваемые  бюджетам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</si>
  <si>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</si>
  <si>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 кодов классификации доходов</t>
  </si>
  <si>
    <t>850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</si>
  <si>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</si>
  <si>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</si>
  <si>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2 02 01003 10 0000 151</t>
  </si>
  <si>
    <t>Дотации бюджетам поселений на поддержку мер по обеспечению сбалансированности бюджетов</t>
  </si>
  <si>
    <t>Прочие дотации бюджетам поселений</t>
  </si>
  <si>
    <t>2 02 01999 10 0000 151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</si>
  <si>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</si>
  <si>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 решению Собрания депутатов муниципального образования Крапивенское Щекинского района</t>
  </si>
  <si>
    <t>Межбюджетные трансферты, передаваемые из бюджета МО Крапивенское Щекинского района в бюджет МО Щекинский район на осуществление части полномочий по решению вопросов местного значения бюджету МО Щекинский район на 2014 год</t>
  </si>
  <si>
    <t>от 23 декабря 2013 № 52-285</t>
  </si>
  <si>
    <t>к решению Собрания депутатов муниципального образования Крапивенское Щекинского района "О бюджете  муниципального образования Крапивенское Щекинского района на 2014 год и плановый период 2015 и 2016 годов"</t>
  </si>
  <si>
    <t>к решению Собрания депутатов муниципального образования Крапивенское Щекинского района "О бюджете муниципального образования Крапивенское Щекинского района на 2014 год и плановый период 2015 и 2016 годов"</t>
  </si>
  <si>
    <t>"О бюджете  муниципального образования  Крапивенское Щекинского района на 2014 год и плановый период 2015 и 2016годов"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</si>
  <si>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</si>
  <si>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</si>
  <si>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</si>
  <si>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13</t>
  </si>
  <si>
    <t>Ведомственная структура расходов бюджета муниципального образования Крапивенское</t>
  </si>
  <si>
    <t>Администрация муниципального образования Крапивенское Щекинского района</t>
  </si>
  <si>
    <t>Перечень вопросов межмуниципального характера</t>
  </si>
  <si>
    <t>"О бюджете муниципального образования Крапивенское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</si>
  <si>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</si>
  <si>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</si>
  <si>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</si>
  <si>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</si>
  <si>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1 05 03000 01 0000 110</t>
  </si>
  <si>
    <t>Единый сельскохозяйственный налог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</si>
  <si>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</si>
  <si>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</si>
  <si>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</si>
  <si>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</si>
  <si>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</si>
  <si>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</si>
  <si>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</si>
  <si>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</si>
  <si>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</si>
  <si>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2 00 00000 00 0000 000</t>
  </si>
  <si>
    <t>Приложение 9</t>
  </si>
  <si>
    <t>Сумма на 2014 год</t>
  </si>
  <si>
    <t>000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</si>
  <si>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</si>
  <si>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</si>
  <si>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</si>
  <si>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</si>
  <si>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Наименование главного администратора доходов бюджета муниципального образования</t>
  </si>
  <si>
    <t>Финансовое управление администрации муниципального образования  Щекинский район</t>
  </si>
  <si>
    <t>1 11 05013 10 0000 120</t>
  </si>
  <si>
    <t xml:space="preserve"> 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</si>
  <si>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</si>
  <si>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</si>
  <si>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</si>
  <si>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2 02 04014 10 0000 151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</si>
  <si>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</si>
  <si>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</si>
  <si>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</si>
  <si>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2 19 05000 10 0000 151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</si>
  <si>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</si>
  <si>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</si>
  <si>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Нормативы распределения доходов в бюджет муниципального образования Крапивенское Щекинского района, не установленные бюджетным законодательством Российской Федерации</t>
  </si>
  <si>
    <t>Нормативы распределения, (в процентах)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</si>
  <si>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гарниц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</si>
  <si>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Перечень и коды главных администраторов доходов бюджета муниципального образования Крапивенское Щекинского района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</si>
  <si>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</si>
  <si>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</si>
  <si>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Приложение 6</t>
  </si>
  <si>
    <t>Код главы</t>
  </si>
  <si>
    <t>Код группы, подгруппы, статьи и вида источников</t>
  </si>
  <si>
    <t>01 02 00 00 10 0000 710</t>
  </si>
  <si>
    <t>Получение кредитов от кредитных организаций бюджетом поселений в валюте Российской Федерации</t>
  </si>
  <si>
    <t xml:space="preserve"> 01 02 00 00 10 0000 810</t>
  </si>
  <si>
    <t>Погашение бюджетом  поселения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</si>
  <si>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</si>
  <si>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местных бюджетов</t>
  </si>
  <si>
    <t>01 05 02 01 10 0000 610</t>
  </si>
  <si>
    <t>Уменьшение прочих остатков денежных средств местных бюджетов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</si>
  <si>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</si>
  <si>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</si>
  <si>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</si>
  <si>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</si>
  <si>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</si>
  <si>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</si>
  <si>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</si>
  <si>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</si>
  <si>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</si>
  <si>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</si>
  <si>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</si>
  <si>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</si>
  <si>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</si>
  <si>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</si>
  <si>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</si>
  <si>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бюджетных ассигнований бюджета муниципального образования Крапивенское  Щекинского  района на плановый период 2015 и 2016 годов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</si>
  <si>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</si>
  <si>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</si>
  <si>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</si>
  <si>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</si>
  <si>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</si>
  <si>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</si>
  <si>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</si>
  <si>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</si>
  <si>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</si>
  <si>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</si>
  <si>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</si>
  <si>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</si>
  <si>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</si>
  <si>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</si>
  <si>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Приложение 13</t>
  </si>
  <si>
    <t>2014 год</t>
  </si>
  <si>
    <t>99</t>
  </si>
  <si>
    <t>Условно утвержденные расходы</t>
  </si>
  <si>
    <t>Итого</t>
  </si>
  <si>
    <t>Приложение 10</t>
  </si>
  <si>
    <t>Приложение11</t>
  </si>
  <si>
    <t>Приложение 12</t>
  </si>
  <si>
    <t>Другие вопросы в области национальной экономики</t>
  </si>
  <si>
    <t>12</t>
  </si>
  <si>
    <t>2015 год</t>
  </si>
  <si>
    <t>Сумма на 2015 год</t>
  </si>
  <si>
    <t>№ п/п</t>
  </si>
  <si>
    <t xml:space="preserve">01 </t>
  </si>
  <si>
    <t>усл</t>
  </si>
  <si>
    <t>Приложение 4</t>
  </si>
  <si>
    <t>Администрация МО Крапивенское</t>
  </si>
  <si>
    <t>Щекинского района на 2014 год и плановый период 2015 и 2016 годов"</t>
  </si>
  <si>
    <t>Доходы , получаемые в виде арендной  платы за земельные участки,  государственная собственность на которые не  разграничена и которые расположены в границах поселений,  а так же средства от  продажи права на заключение договоров аренды  указанных земельных участков</t>
  </si>
  <si>
    <t>Доходы от продажи земельных участков  государственная собственность на которые не разграничена и которые расположены в границах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</si>
  <si>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</si>
  <si>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2 04 05099 10 0000 180</t>
  </si>
  <si>
    <t>Прочие безвозмездные поступления от негосударственных организаций в бюджеты поселений</t>
  </si>
  <si>
    <t>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</si>
  <si>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</si>
  <si>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2 03 05099 10 0000 180</t>
  </si>
  <si>
    <t>Прочие безвозмездные поступления от государственных (муниципальных) организаций в бюджеты поселений</t>
  </si>
  <si>
    <t>2 03 05020 10 0000 180</t>
  </si>
  <si>
    <t>Поступления от денежных пожертвований, предоставляемых государственными (муниципальными) организациями получателям средств  бюджетов поселений</t>
  </si>
  <si>
    <t>2 07 05030 10 0000 180</t>
  </si>
  <si>
    <t>Прочие безвозмездные поступления в бюджеты поселений</t>
  </si>
  <si>
    <t>Сумма на 2016 год</t>
  </si>
  <si>
    <t>организация строительства жилищного фонда</t>
  </si>
  <si>
    <t>Осуществление внешнего муниципального финансового контроля</t>
  </si>
  <si>
    <t>Подготовка, утверждение и выдача градостроительных планов земельных участков</t>
  </si>
  <si>
    <t>Выдача разрешений на строительство</t>
  </si>
  <si>
    <t>Выдача разрешений на ввод в эксплуатацию при осуществлении строительств, реконструкции объектов капстроительства</t>
  </si>
  <si>
    <t>Осуществление муниципального жилищного контроля</t>
  </si>
  <si>
    <t>Осуществление муниципального земельного контроля</t>
  </si>
  <si>
    <t>К О Д    функциональной классификации</t>
  </si>
  <si>
    <t>Обеспечение функционирования Собрания депутатов</t>
  </si>
  <si>
    <t xml:space="preserve">91 </t>
  </si>
  <si>
    <t>0</t>
  </si>
  <si>
    <t>0000</t>
  </si>
  <si>
    <t>91</t>
  </si>
  <si>
    <t>2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</si>
  <si>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</si>
  <si>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0011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</si>
  <si>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</si>
  <si>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функционирования Администрации муниципального образования</t>
  </si>
  <si>
    <t>92</t>
  </si>
  <si>
    <t>Аппарат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</si>
  <si>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</si>
  <si>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100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</si>
  <si>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</si>
  <si>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</si>
  <si>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</si>
  <si>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</si>
  <si>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</si>
  <si>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</si>
  <si>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</si>
  <si>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97</t>
  </si>
  <si>
    <t>Межбюджетные трансферты бюджету муниципального района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</si>
  <si>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Расходы по  переданным полномочиям  на выдачу разрешений на строительство в рамках непрограммного направления "Межбюджетные трансферты"</t>
  </si>
  <si>
    <t>8506</t>
  </si>
  <si>
    <t>Расходы по переданным полномочиям  на выдачу разрешений на ввод в эксплуатацию при осуществлении строительства, реконструкции и объектов капстроительства в рамках непрограммного направления "Межбюджетные трансферты"</t>
  </si>
  <si>
    <t>8507</t>
  </si>
  <si>
    <t>500</t>
  </si>
  <si>
    <t xml:space="preserve">Расходыпо переданным полномочиям на осуществление муниципального жилищного контроля </t>
  </si>
  <si>
    <t>8510</t>
  </si>
  <si>
    <t>Расходы  по переданным полномочиям на осуществление муниципального земельного контроля в рамках непрограммного направления "Межбюджетные трансферты"</t>
  </si>
  <si>
    <t>8511</t>
  </si>
  <si>
    <t>к решению Собрания депутатов МО Крапивенское Щекинского района "О бюджете  МО Крапивенское Щекинского района на 2014 год и плановый период 2015 и 2016 годов"</t>
  </si>
  <si>
    <t>к решению Собрания депутатов МО Крапивенское Щекинского района"О бюджете  МО Крапивенское Щекинского района на 2014 год и плановый период 2015 и 2016 годов"</t>
  </si>
  <si>
    <t>Перечень и объем бюджетных ассигнований на финансовое обеспечение реализации муниципальных программ Щекинского района по разделам, подразделам, целевым статьям, группам видов расходов классификации расходов бюджета муниципального образования Крапивенское Щекинского района на 2014 год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</si>
  <si>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Крапивенское Щекинского района  в 2015-2016 годах</t>
  </si>
  <si>
    <t xml:space="preserve">Источники внутреннего финансирования дефицита бюджета муниципального образования Крапивенское Щекинского района на 2014 год </t>
  </si>
  <si>
    <t>Расходы за счет переданных полномочий на формирование и исполнение бюджета</t>
  </si>
  <si>
    <t>8503</t>
  </si>
  <si>
    <t>Расходыпо переданным полномочиям на осуществление внешнего муниципального финансового контроля в рамках непрограммного направления "Межбюджетные трансферты"</t>
  </si>
  <si>
    <t>8504</t>
  </si>
  <si>
    <t>Обеспечение проведения выборов и референдумов</t>
  </si>
  <si>
    <t>Обеспечение проведения выборов и референдумов в поселениях Щекинского района</t>
  </si>
  <si>
    <t>93</t>
  </si>
  <si>
    <t xml:space="preserve">Расходы на проведение выборов в законодательные (представительные) органы  поселений Щекинского района </t>
  </si>
  <si>
    <t>1</t>
  </si>
  <si>
    <t>Расходы на проведение выборов в Собрания депутатов 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</si>
  <si>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>2880</t>
  </si>
  <si>
    <t>11</t>
  </si>
  <si>
    <t>94</t>
  </si>
  <si>
    <t>Управление резервным фондом администрации в рамках непрограммного направления деятельности "Резервные фонды "</t>
  </si>
  <si>
    <t>2881</t>
  </si>
  <si>
    <t>Субсидии межмуниципального характера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</si>
  <si>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</t>
  </si>
  <si>
    <t>Расходы по переданным полномочиям на формирование и содержание муниципального архива, включая хранение архивных фондов поселений в рамках непрограммного направления "Межбюджетные трансферты"</t>
  </si>
  <si>
    <t>8501</t>
  </si>
  <si>
    <t>бюджетных ассигнований бюджета муниципального образования Крапивенское  Щекинского  района на 2014 год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</si>
  <si>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>Муниципальная программа «Обеспечение качественным жильем и услугами ЖКХ граждан муниципального образования Крапивенское Щекинского района»</t>
  </si>
  <si>
    <t>Подпрограмма «Проведение инвентаризации и постановка на учет бесхозяйного имущества на территории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</si>
  <si>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6</t>
  </si>
  <si>
    <t>Признание прав и регулирование отношений по муниципальной собственности в рамках подпрограммы «Проведение инвентаризации и постановка на учет бесхозяйного имущества на территории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</si>
  <si>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2907</t>
  </si>
  <si>
    <t xml:space="preserve">Муниципальная программа «Обеспечение информационной системы  муниципального образования Крапивенское Щекинского района на 2014-2016 годы» </t>
  </si>
  <si>
    <t xml:space="preserve">Подпрограмма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</si>
  <si>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2905</t>
  </si>
  <si>
    <t xml:space="preserve">Приобретение, техническое и информационное обслуживание  компьютерной техники, комплектующих и программного обеспечения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</si>
  <si>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2938</t>
  </si>
  <si>
    <t xml:space="preserve">Расходы на обеспечение доступа  к сети Интернет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</si>
  <si>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 xml:space="preserve">Обеспечение органов местного самоуправления и учреждений услугами связи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</si>
  <si>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Перечень главных администраторов источников финансирования дефицита бюджета муниципального образования Крапивенское Щекинского района</t>
  </si>
  <si>
    <t>"О бюджете  муниципального образования  Крапивенское Щекинского района на 2014 год и плановый период 2015 и 2016 годов"</t>
  </si>
  <si>
    <t>РАСПРЕДЕЛЕНИЕ СРЕДСТВ, ПЕРЕДАВАЕМЫХ БЮДЖЕТУ МО ЩЕКИНСКИЙ РАЙОН ИЗ БЮДЖЕТА  МО КРАПИВЕНСКОЕ ЩЕКИНСКОГО РАЙОНА НА РЕШЕНИЕ ВОПРОСОВ МЕЖМУНИЦИПАЛЬНОГО ХАРАКТЕРА НА 2014 ГОД И ПЛАНОВЫЙ ПЕРИОД 2015- 2016г.г.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</si>
  <si>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 Крапивенское Щекинского района на 2014 год и плановый период 2015 - 2016 г.г.</t>
  </si>
  <si>
    <t>2904</t>
  </si>
  <si>
    <t>Непрограммные расходы</t>
  </si>
  <si>
    <t>Иные непрограмные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</si>
  <si>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</si>
  <si>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</si>
  <si>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</si>
  <si>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НАЦИОНАЛЬНАЯ БЕЗОПАСНОСТЬ И ПРАВООХРАНИТЕЛЬНАЯ ДЕЯТЕЛЬНОСТЬ</t>
  </si>
  <si>
    <t>Расходы за по переданным полномочиям на создание, содержание и организацию деятельности аварийно-спасательных служб и (или) аварийно-спасательных формирований в рамках непрограммного направления "Межбюджетные трансферты"</t>
  </si>
  <si>
    <t>8509</t>
  </si>
  <si>
    <t xml:space="preserve">Обеспечение пожарной безопасности </t>
  </si>
  <si>
    <t>Подпрограмма  «Модернизация водопроводных сетей муниципального образования Крапивенское Щекинского района на 2014-2016 годы» муниципальной программы  «Обеспечение качественным жильем и услугами ЖКХ граждан муниципального образования Крапивенское Щекинского района»</t>
  </si>
  <si>
    <t>2909</t>
  </si>
  <si>
    <t>Обеспечение первичных мер пожарной безопасности в муниципальном образовании в рамках подпрограммы  «Модернизация водопроводных сетей муниципального образования Крапивенское Щекинского района на 2014-2016 годы» муниципальной программы  «Обеспечение качественным жильем и услугами ЖКХ граждан муниципального образования Крапивенское Щекинского района»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</si>
  <si>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</si>
  <si>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Подпрограмма " Обеспечение первичных мер пожарной безопасности на территории муниципального образования Крапивенское"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</si>
  <si>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Обеспечение первичных мер пожарной безопасности в муниципальном образовании в рамках подпрограммы " Обеспечение первичных мер пожарной безопасности на территории муниципального образования Крапивенское"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</si>
  <si>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>НАЦИОНАЛЬНАЯ ЭКОНОМИКА</t>
  </si>
  <si>
    <t xml:space="preserve">Муниципальная программа  «Благоустройство муниципального образования Крапивенское Щекинского района» </t>
  </si>
  <si>
    <t xml:space="preserve">Подпрограмма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</si>
  <si>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2933</t>
  </si>
  <si>
    <t xml:space="preserve">Содержание автомобильных дорог 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</si>
  <si>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5</t>
  </si>
  <si>
    <t xml:space="preserve">Подпрограмма «Содержание автомобильных дорог общего пользования, мостов и иных транспортных инженерных сооружений в границах муниципального образования Крапивенское Щекинского района, за исключением  автомобильных дорог общего пользования, мостов и иных инженерных сооружений федерального и регионального значения, на 2014-2016 годы»  муниципальной программы  «Благоустройство муниципального образования Крапивенское Щекинского района» 
</t>
  </si>
  <si>
    <t>2910</t>
  </si>
  <si>
    <t xml:space="preserve">Ремонт дорог в рамках подпрограммы «Содержание автомобильных дорог общего пользования, мостов и иных транспортных инженерных сооружений в границах муниципального образования Крапивенское Щекинского района, за исключением  автомобильных дорог общего пользования, мостов и иных инженерных сооружений федерального и регионального значения, на 2014-2016 годы»  муниципальной программы  «Благоустройство муниципального образования Крапивенское Щекинского района» </t>
  </si>
  <si>
    <t>Межбюджетные трансферты из бюджета МО Щекинский район в бюджеты поселений</t>
  </si>
  <si>
    <t>4</t>
  </si>
  <si>
    <t xml:space="preserve">Межбюджетные трансферты муниципальным образованиям Щекинского района на содержание дорог местного значения вне границ населенных пунктов в границах муниципального района </t>
  </si>
  <si>
    <t>8401</t>
  </si>
  <si>
    <t>Расходы по переданным полномочиям на организацию строительства жилищного фонда в рамках непрограммного направления "Межбюджетные трансферты"</t>
  </si>
  <si>
    <t>8508</t>
  </si>
  <si>
    <t>Расходы за счет переданных полномочий  на подготовку, утверждение и выдачу градостроительных планов земельных участков в рамках непрограммного направления "Межбюджетные трансферты"</t>
  </si>
  <si>
    <t>8505</t>
  </si>
  <si>
    <t>Подпрограмма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</si>
  <si>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2916</t>
  </si>
  <si>
    <t>2915</t>
  </si>
  <si>
    <t>Ремонт кровли многоквартирных домов в рамках подпрограммы 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</si>
  <si>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Текущий ремонт жилого фонда в рамках подпрограммы 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</si>
  <si>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Подпрограммы «Обеспечение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</si>
  <si>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Текущий ремонт жилого фонда в рамках подрограммы «Обеспечение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</si>
  <si>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подпрограмма 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</si>
  <si>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2965</t>
  </si>
  <si>
    <t>Мероприятия по замене водопроводных сетей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</si>
  <si>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Строительство колодцев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</si>
  <si>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 xml:space="preserve"> Оборудование источников водоснабжения зонами санитарной охраны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</si>
  <si>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ремонт инженерных сетей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</si>
  <si>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4604</t>
  </si>
  <si>
    <t>Капитальные вложения в объекты недвижимого имущества государственной (муниципальной) собственности</t>
  </si>
  <si>
    <t>2955</t>
  </si>
  <si>
    <t>2966</t>
  </si>
  <si>
    <t>подпрограмма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</si>
  <si>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4605</t>
  </si>
  <si>
    <t>4606</t>
  </si>
  <si>
    <t>4607</t>
  </si>
  <si>
    <t>Газификация д.Захаровка, д.Каменка, д.Бегичево (ПИР) 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</si>
  <si>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Газификация д.Орлово, (ПИР)в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</si>
  <si>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Газификация  д.Жердево, (в т.ч. ПИР)в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</si>
  <si>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подпрограмма «Комплексное развитие систем коммунальной инфраструктуры муниципального образования Крапивенское Щекинского района  на 2014-2016 годы» 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</si>
  <si>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Мероприятия по замене водопроводных сетей в рамках  подпрограммы  «Комплексное развитие систем коммунальной инфраструктуры муниципального образования Крапивенское Щекинского района  на 2014-2016 годы»  муниципальной программы «Обеспечение качественным жильем и услугами ЖКХ граждан муниципального образования Крапивенское Щекинского района»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</si>
</sst>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_р_._-;\-* #,##0.0_р_._-;_-* \-??_р_._-;_-@_-"/>
    <numFmt numFmtId="179" formatCode="0000"/>
    <numFmt numFmtId="180" formatCode="#,##0;[Red]\-#,##0"/>
  </numFmts>
  <fonts count="6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3"/>
    </font>
    <font>
      <b/>
      <sz val="9"/>
      <color indexed="8"/>
      <name val="Times New Roman"/>
      <family val="1"/>
    </font>
    <font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Arial"/>
      <family val="3"/>
    </font>
    <font>
      <sz val="8"/>
      <name val="Tahoma"/>
      <family val="2"/>
    </font>
    <font>
      <b/>
      <sz val="8"/>
      <color indexed="8"/>
      <name val="Times New Roman"/>
      <family val="1"/>
    </font>
    <font>
      <sz val="11"/>
      <name val="Arial"/>
      <family val="3"/>
    </font>
    <font>
      <i/>
      <sz val="10"/>
      <color indexed="8"/>
      <name val="Arial"/>
      <family val="2"/>
    </font>
    <font>
      <sz val="12"/>
      <name val="Arial"/>
      <family val="3"/>
    </font>
    <font>
      <sz val="12"/>
      <color indexed="8"/>
      <name val="Arial"/>
      <family val="3"/>
    </font>
    <font>
      <sz val="11"/>
      <color indexed="8"/>
      <name val="Arial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66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2" fontId="52" fillId="0" borderId="11" xfId="54" applyNumberFormat="1" applyFont="1" applyFill="1" applyBorder="1" applyAlignment="1" applyProtection="1">
      <alignment horizontal="center"/>
      <protection hidden="1"/>
    </xf>
    <xf numFmtId="0" fontId="52" fillId="0" borderId="10" xfId="54" applyNumberFormat="1" applyFont="1" applyFill="1" applyBorder="1" applyAlignment="1" applyProtection="1">
      <alignment horizontal="center"/>
      <protection hidden="1"/>
    </xf>
    <xf numFmtId="169" fontId="53" fillId="0" borderId="10" xfId="53" applyNumberFormat="1" applyFont="1" applyFill="1" applyBorder="1" applyAlignment="1">
      <alignment horizontal="right"/>
      <protection/>
    </xf>
    <xf numFmtId="0" fontId="43" fillId="0" borderId="10" xfId="54" applyNumberFormat="1" applyFont="1" applyFill="1" applyBorder="1" applyAlignment="1" applyProtection="1">
      <alignment horizontal="left" vertical="center" wrapText="1"/>
      <protection hidden="1"/>
    </xf>
    <xf numFmtId="174" fontId="43" fillId="0" borderId="10" xfId="54" applyNumberFormat="1" applyFont="1" applyFill="1" applyBorder="1" applyAlignment="1" applyProtection="1">
      <alignment horizontal="center"/>
      <protection hidden="1"/>
    </xf>
    <xf numFmtId="0" fontId="43" fillId="0" borderId="10" xfId="0" applyFont="1" applyFill="1" applyBorder="1" applyAlignment="1">
      <alignment horizontal="left" wrapText="1"/>
    </xf>
    <xf numFmtId="0" fontId="52" fillId="0" borderId="10" xfId="54" applyNumberFormat="1" applyFont="1" applyFill="1" applyBorder="1" applyAlignment="1" applyProtection="1">
      <alignment horizontal="left" vertical="center" wrapText="1"/>
      <protection hidden="1"/>
    </xf>
    <xf numFmtId="174" fontId="52" fillId="0" borderId="10" xfId="54" applyNumberFormat="1" applyFont="1" applyFill="1" applyBorder="1" applyAlignment="1" applyProtection="1">
      <alignment horizontal="center"/>
      <protection hidden="1"/>
    </xf>
    <xf numFmtId="2" fontId="52" fillId="0" borderId="12" xfId="54" applyNumberFormat="1" applyFont="1" applyFill="1" applyBorder="1" applyAlignment="1" applyProtection="1">
      <alignment horizontal="right"/>
      <protection hidden="1"/>
    </xf>
    <xf numFmtId="2" fontId="52" fillId="0" borderId="13" xfId="54" applyNumberFormat="1" applyFont="1" applyFill="1" applyBorder="1" applyAlignment="1" applyProtection="1">
      <alignment horizontal="center"/>
      <protection hidden="1"/>
    </xf>
    <xf numFmtId="169" fontId="14" fillId="0" borderId="10" xfId="0" applyNumberFormat="1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7" fillId="0" borderId="0" xfId="0" applyFont="1" applyAlignment="1">
      <alignment horizontal="right"/>
    </xf>
    <xf numFmtId="0" fontId="14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23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168" fontId="16" fillId="0" borderId="10" xfId="0" applyNumberFormat="1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top"/>
    </xf>
    <xf numFmtId="49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24" fillId="24" borderId="0" xfId="0" applyFont="1" applyFill="1" applyAlignment="1">
      <alignment horizontal="center" wrapText="1"/>
    </xf>
    <xf numFmtId="0" fontId="25" fillId="24" borderId="0" xfId="0" applyFont="1" applyFill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49" fontId="14" fillId="0" borderId="0" xfId="0" applyNumberFormat="1" applyFont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Alignment="1">
      <alignment/>
    </xf>
    <xf numFmtId="169" fontId="14" fillId="0" borderId="0" xfId="0" applyNumberFormat="1" applyFont="1" applyAlignment="1">
      <alignment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9" fontId="20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left" wrapText="1"/>
    </xf>
    <xf numFmtId="169" fontId="12" fillId="24" borderId="10" xfId="66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169" fontId="16" fillId="0" borderId="10" xfId="0" applyNumberFormat="1" applyFont="1" applyFill="1" applyBorder="1" applyAlignment="1" applyProtection="1">
      <alignment vertical="center" wrapText="1"/>
      <protection locked="0"/>
    </xf>
    <xf numFmtId="49" fontId="10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left" wrapText="1"/>
    </xf>
    <xf numFmtId="169" fontId="10" fillId="24" borderId="10" xfId="66" applyNumberFormat="1" applyFont="1" applyFill="1" applyBorder="1" applyAlignment="1">
      <alignment/>
    </xf>
    <xf numFmtId="0" fontId="18" fillId="24" borderId="10" xfId="0" applyFont="1" applyFill="1" applyBorder="1" applyAlignment="1">
      <alignment horizontal="left" wrapText="1"/>
    </xf>
    <xf numFmtId="169" fontId="18" fillId="24" borderId="10" xfId="66" applyNumberFormat="1" applyFont="1" applyFill="1" applyBorder="1" applyAlignment="1">
      <alignment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169" fontId="1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0" fillId="0" borderId="10" xfId="0" applyFill="1" applyBorder="1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7" fillId="0" borderId="10" xfId="57" applyFont="1" applyFill="1" applyBorder="1" applyAlignment="1">
      <alignment horizontal="center" vertical="center" wrapText="1"/>
      <protection/>
    </xf>
    <xf numFmtId="0" fontId="43" fillId="0" borderId="10" xfId="57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3" fillId="0" borderId="10" xfId="57" applyFont="1" applyFill="1" applyBorder="1" applyAlignment="1">
      <alignment horizontal="center" vertical="center" wrapText="1"/>
      <protection/>
    </xf>
    <xf numFmtId="0" fontId="44" fillId="0" borderId="15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5" fillId="0" borderId="10" xfId="55" applyFont="1" applyFill="1" applyBorder="1" applyAlignment="1">
      <alignment horizontal="left" wrapText="1"/>
      <protection/>
    </xf>
    <xf numFmtId="0" fontId="4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9" fontId="48" fillId="0" borderId="0" xfId="0" applyNumberFormat="1" applyFont="1" applyFill="1" applyBorder="1" applyAlignment="1">
      <alignment horizontal="center" vertical="center" wrapText="1"/>
    </xf>
    <xf numFmtId="0" fontId="46" fillId="0" borderId="10" xfId="55" applyFont="1" applyFill="1" applyBorder="1" applyAlignment="1">
      <alignment horizontal="left" wrapText="1"/>
      <protection/>
    </xf>
    <xf numFmtId="169" fontId="48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0" fillId="0" borderId="17" xfId="57" applyFont="1" applyFill="1" applyBorder="1" applyAlignment="1">
      <alignment horizontal="left" vertical="center" textRotation="90" wrapText="1"/>
      <protection/>
    </xf>
    <xf numFmtId="0" fontId="50" fillId="0" borderId="15" xfId="57" applyFont="1" applyFill="1" applyBorder="1" applyAlignment="1">
      <alignment horizontal="left" vertical="center" textRotation="90" wrapText="1"/>
      <protection/>
    </xf>
    <xf numFmtId="0" fontId="50" fillId="0" borderId="12" xfId="57" applyFont="1" applyFill="1" applyBorder="1" applyAlignment="1">
      <alignment horizontal="left" vertical="center" textRotation="90" wrapText="1"/>
      <protection/>
    </xf>
    <xf numFmtId="1" fontId="51" fillId="0" borderId="10" xfId="0" applyNumberFormat="1" applyFont="1" applyFill="1" applyBorder="1" applyAlignment="1">
      <alignment horizontal="center" vertical="center" wrapText="1"/>
    </xf>
    <xf numFmtId="49" fontId="52" fillId="0" borderId="10" xfId="57" applyNumberFormat="1" applyFont="1" applyFill="1" applyBorder="1" applyAlignment="1">
      <alignment horizontal="center" vertical="center" wrapText="1"/>
      <protection/>
    </xf>
    <xf numFmtId="49" fontId="52" fillId="0" borderId="12" xfId="57" applyNumberFormat="1" applyFont="1" applyFill="1" applyBorder="1" applyAlignment="1">
      <alignment horizontal="center" vertical="center" wrapText="1"/>
      <protection/>
    </xf>
    <xf numFmtId="49" fontId="50" fillId="0" borderId="12" xfId="57" applyNumberFormat="1" applyFont="1" applyFill="1" applyBorder="1" applyAlignment="1">
      <alignment horizontal="left" vertical="center" wrapText="1"/>
      <protection/>
    </xf>
    <xf numFmtId="49" fontId="50" fillId="0" borderId="13" xfId="57" applyNumberFormat="1" applyFont="1" applyFill="1" applyBorder="1" applyAlignment="1">
      <alignment horizontal="left" vertical="center" wrapText="1"/>
      <protection/>
    </xf>
    <xf numFmtId="49" fontId="50" fillId="0" borderId="11" xfId="57" applyNumberFormat="1" applyFont="1" applyFill="1" applyBorder="1" applyAlignment="1">
      <alignment horizontal="left" vertical="center" wrapText="1"/>
      <protection/>
    </xf>
    <xf numFmtId="1" fontId="7" fillId="0" borderId="12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1" fontId="52" fillId="0" borderId="10" xfId="0" applyNumberFormat="1" applyFont="1" applyFill="1" applyBorder="1" applyAlignment="1">
      <alignment horizontal="center" wrapText="1"/>
    </xf>
    <xf numFmtId="1" fontId="52" fillId="0" borderId="12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2" fontId="7" fillId="21" borderId="10" xfId="54" applyNumberFormat="1" applyFont="1" applyFill="1" applyBorder="1" applyAlignment="1" applyProtection="1">
      <alignment horizontal="left" wrapText="1"/>
      <protection hidden="1"/>
    </xf>
    <xf numFmtId="49" fontId="52" fillId="21" borderId="10" xfId="0" applyNumberFormat="1" applyFont="1" applyFill="1" applyBorder="1" applyAlignment="1">
      <alignment horizontal="center" wrapText="1"/>
    </xf>
    <xf numFmtId="49" fontId="52" fillId="21" borderId="12" xfId="0" applyNumberFormat="1" applyFont="1" applyFill="1" applyBorder="1" applyAlignment="1">
      <alignment horizontal="center" wrapText="1"/>
    </xf>
    <xf numFmtId="49" fontId="53" fillId="21" borderId="12" xfId="57" applyNumberFormat="1" applyFont="1" applyFill="1" applyBorder="1" applyAlignment="1">
      <alignment horizontal="center" wrapText="1"/>
      <protection/>
    </xf>
    <xf numFmtId="49" fontId="53" fillId="21" borderId="13" xfId="57" applyNumberFormat="1" applyFont="1" applyFill="1" applyBorder="1" applyAlignment="1">
      <alignment horizontal="center" wrapText="1"/>
      <protection/>
    </xf>
    <xf numFmtId="49" fontId="53" fillId="21" borderId="11" xfId="57" applyNumberFormat="1" applyFont="1" applyFill="1" applyBorder="1" applyAlignment="1">
      <alignment horizontal="center" wrapText="1"/>
      <protection/>
    </xf>
    <xf numFmtId="1" fontId="6" fillId="21" borderId="10" xfId="0" applyNumberFormat="1" applyFont="1" applyFill="1" applyBorder="1" applyAlignment="1">
      <alignment horizontal="right" vertical="center" wrapText="1"/>
    </xf>
    <xf numFmtId="0" fontId="0" fillId="21" borderId="10" xfId="0" applyFill="1" applyBorder="1" applyAlignment="1">
      <alignment/>
    </xf>
    <xf numFmtId="2" fontId="7" fillId="0" borderId="10" xfId="54" applyNumberFormat="1" applyFont="1" applyFill="1" applyBorder="1" applyAlignment="1" applyProtection="1">
      <alignment horizontal="left" wrapText="1"/>
      <protection hidden="1"/>
    </xf>
    <xf numFmtId="49" fontId="43" fillId="0" borderId="10" xfId="0" applyNumberFormat="1" applyFont="1" applyFill="1" applyBorder="1" applyAlignment="1">
      <alignment horizontal="center" wrapText="1"/>
    </xf>
    <xf numFmtId="49" fontId="43" fillId="0" borderId="12" xfId="0" applyNumberFormat="1" applyFont="1" applyFill="1" applyBorder="1" applyAlignment="1">
      <alignment horizontal="center" wrapText="1"/>
    </xf>
    <xf numFmtId="49" fontId="50" fillId="0" borderId="12" xfId="57" applyNumberFormat="1" applyFont="1" applyFill="1" applyBorder="1" applyAlignment="1">
      <alignment horizontal="center" wrapText="1"/>
      <protection/>
    </xf>
    <xf numFmtId="49" fontId="50" fillId="0" borderId="13" xfId="57" applyNumberFormat="1" applyFont="1" applyFill="1" applyBorder="1" applyAlignment="1">
      <alignment horizontal="center" wrapText="1"/>
      <protection/>
    </xf>
    <xf numFmtId="49" fontId="50" fillId="0" borderId="11" xfId="57" applyNumberFormat="1" applyFont="1" applyFill="1" applyBorder="1" applyAlignment="1">
      <alignment horizontal="center" wrapText="1"/>
      <protection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54" applyNumberFormat="1" applyFont="1" applyFill="1" applyBorder="1" applyAlignment="1" applyProtection="1">
      <alignment horizontal="left" wrapText="1"/>
      <protection hidden="1"/>
    </xf>
    <xf numFmtId="1" fontId="6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6" fillId="0" borderId="10" xfId="54" applyNumberFormat="1" applyFont="1" applyFill="1" applyBorder="1" applyAlignment="1" applyProtection="1">
      <alignment horizontal="left" wrapText="1"/>
      <protection hidden="1"/>
    </xf>
    <xf numFmtId="49" fontId="54" fillId="0" borderId="12" xfId="0" applyNumberFormat="1" applyFont="1" applyFill="1" applyBorder="1" applyAlignment="1">
      <alignment horizontal="center" wrapText="1"/>
    </xf>
    <xf numFmtId="169" fontId="53" fillId="0" borderId="10" xfId="57" applyNumberFormat="1" applyFont="1" applyFill="1" applyBorder="1" applyAlignment="1">
      <alignment horizontal="right"/>
      <protection/>
    </xf>
    <xf numFmtId="0" fontId="7" fillId="20" borderId="10" xfId="0" applyFont="1" applyFill="1" applyBorder="1" applyAlignment="1">
      <alignment wrapText="1"/>
    </xf>
    <xf numFmtId="49" fontId="52" fillId="20" borderId="10" xfId="0" applyNumberFormat="1" applyFont="1" applyFill="1" applyBorder="1" applyAlignment="1">
      <alignment horizontal="center" wrapText="1"/>
    </xf>
    <xf numFmtId="49" fontId="52" fillId="20" borderId="12" xfId="0" applyNumberFormat="1" applyFont="1" applyFill="1" applyBorder="1" applyAlignment="1">
      <alignment horizontal="center" wrapText="1"/>
    </xf>
    <xf numFmtId="49" fontId="53" fillId="20" borderId="12" xfId="57" applyNumberFormat="1" applyFont="1" applyFill="1" applyBorder="1" applyAlignment="1">
      <alignment horizontal="center" wrapText="1"/>
      <protection/>
    </xf>
    <xf numFmtId="49" fontId="53" fillId="20" borderId="13" xfId="57" applyNumberFormat="1" applyFont="1" applyFill="1" applyBorder="1" applyAlignment="1">
      <alignment horizontal="center" wrapText="1"/>
      <protection/>
    </xf>
    <xf numFmtId="49" fontId="53" fillId="20" borderId="11" xfId="57" applyNumberFormat="1" applyFont="1" applyFill="1" applyBorder="1" applyAlignment="1">
      <alignment horizontal="center" wrapText="1"/>
      <protection/>
    </xf>
    <xf numFmtId="49" fontId="53" fillId="20" borderId="13" xfId="57" applyNumberFormat="1" applyFont="1" applyFill="1" applyBorder="1" applyAlignment="1">
      <alignment horizontal="left" vertical="center" wrapText="1"/>
      <protection/>
    </xf>
    <xf numFmtId="169" fontId="53" fillId="20" borderId="10" xfId="57" applyNumberFormat="1" applyFont="1" applyFill="1" applyBorder="1" applyAlignment="1">
      <alignment horizontal="right"/>
      <protection/>
    </xf>
    <xf numFmtId="0" fontId="7" fillId="0" borderId="10" xfId="0" applyFont="1" applyBorder="1" applyAlignment="1">
      <alignment wrapText="1"/>
    </xf>
    <xf numFmtId="49" fontId="52" fillId="0" borderId="10" xfId="0" applyNumberFormat="1" applyFont="1" applyFill="1" applyBorder="1" applyAlignment="1">
      <alignment horizontal="center" wrapText="1"/>
    </xf>
    <xf numFmtId="49" fontId="52" fillId="0" borderId="12" xfId="0" applyNumberFormat="1" applyFont="1" applyFill="1" applyBorder="1" applyAlignment="1">
      <alignment horizontal="center" wrapText="1"/>
    </xf>
    <xf numFmtId="49" fontId="53" fillId="0" borderId="12" xfId="57" applyNumberFormat="1" applyFont="1" applyFill="1" applyBorder="1" applyAlignment="1">
      <alignment horizontal="center" wrapText="1"/>
      <protection/>
    </xf>
    <xf numFmtId="49" fontId="53" fillId="0" borderId="13" xfId="57" applyNumberFormat="1" applyFont="1" applyFill="1" applyBorder="1" applyAlignment="1">
      <alignment horizontal="center" wrapText="1"/>
      <protection/>
    </xf>
    <xf numFmtId="49" fontId="53" fillId="0" borderId="11" xfId="57" applyNumberFormat="1" applyFont="1" applyFill="1" applyBorder="1" applyAlignment="1">
      <alignment horizontal="center" vertical="center" wrapText="1"/>
      <protection/>
    </xf>
    <xf numFmtId="49" fontId="53" fillId="0" borderId="13" xfId="57" applyNumberFormat="1" applyFont="1" applyFill="1" applyBorder="1" applyAlignment="1">
      <alignment horizontal="left" vertical="center" wrapText="1"/>
      <protection/>
    </xf>
    <xf numFmtId="2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50" fillId="0" borderId="13" xfId="57" applyNumberFormat="1" applyFont="1" applyFill="1" applyBorder="1" applyAlignment="1">
      <alignment horizontal="left" wrapText="1"/>
      <protection/>
    </xf>
    <xf numFmtId="169" fontId="50" fillId="0" borderId="10" xfId="57" applyNumberFormat="1" applyFont="1" applyFill="1" applyBorder="1" applyAlignment="1">
      <alignment horizontal="right"/>
      <protection/>
    </xf>
    <xf numFmtId="0" fontId="43" fillId="0" borderId="10" xfId="0" applyNumberFormat="1" applyFont="1" applyBorder="1" applyAlignment="1">
      <alignment wrapText="1"/>
    </xf>
    <xf numFmtId="1" fontId="43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55" fillId="0" borderId="12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1" fontId="43" fillId="0" borderId="10" xfId="0" applyNumberFormat="1" applyFont="1" applyFill="1" applyBorder="1" applyAlignment="1">
      <alignment horizontal="center" wrapText="1"/>
    </xf>
    <xf numFmtId="1" fontId="43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6" fillId="0" borderId="10" xfId="54" applyNumberFormat="1" applyFont="1" applyFill="1" applyBorder="1" applyAlignment="1" applyProtection="1">
      <alignment wrapText="1"/>
      <protection hidden="1"/>
    </xf>
    <xf numFmtId="49" fontId="43" fillId="0" borderId="12" xfId="65" applyNumberFormat="1" applyFont="1" applyFill="1" applyBorder="1" applyAlignment="1" applyProtection="1">
      <alignment horizontal="center"/>
      <protection/>
    </xf>
    <xf numFmtId="49" fontId="43" fillId="0" borderId="13" xfId="65" applyNumberFormat="1" applyFont="1" applyFill="1" applyBorder="1" applyAlignment="1" applyProtection="1">
      <alignment horizontal="center"/>
      <protection/>
    </xf>
    <xf numFmtId="49" fontId="44" fillId="0" borderId="11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wrapText="1"/>
    </xf>
    <xf numFmtId="49" fontId="52" fillId="0" borderId="12" xfId="65" applyNumberFormat="1" applyFont="1" applyFill="1" applyBorder="1" applyAlignment="1" applyProtection="1">
      <alignment horizontal="center"/>
      <protection/>
    </xf>
    <xf numFmtId="49" fontId="52" fillId="0" borderId="13" xfId="65" applyNumberFormat="1" applyFont="1" applyFill="1" applyBorder="1" applyAlignment="1" applyProtection="1">
      <alignment horizontal="center"/>
      <protection/>
    </xf>
    <xf numFmtId="49" fontId="57" fillId="0" borderId="11" xfId="0" applyNumberFormat="1" applyFont="1" applyFill="1" applyBorder="1" applyAlignment="1">
      <alignment horizontal="center" wrapText="1"/>
    </xf>
    <xf numFmtId="169" fontId="6" fillId="0" borderId="10" xfId="0" applyNumberFormat="1" applyFont="1" applyBorder="1" applyAlignment="1">
      <alignment/>
    </xf>
    <xf numFmtId="0" fontId="57" fillId="0" borderId="10" xfId="56" applyFont="1" applyFill="1" applyBorder="1" applyAlignment="1">
      <alignment horizontal="center" wrapText="1"/>
      <protection/>
    </xf>
    <xf numFmtId="168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79" fontId="52" fillId="0" borderId="10" xfId="54" applyNumberFormat="1" applyFont="1" applyFill="1" applyBorder="1" applyAlignment="1" applyProtection="1">
      <alignment horizontal="center" wrapText="1"/>
      <protection hidden="1"/>
    </xf>
    <xf numFmtId="49" fontId="53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/>
    </xf>
    <xf numFmtId="169" fontId="19" fillId="0" borderId="0" xfId="0" applyNumberFormat="1" applyFont="1" applyAlignment="1">
      <alignment/>
    </xf>
    <xf numFmtId="0" fontId="57" fillId="0" borderId="10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1" fontId="52" fillId="0" borderId="10" xfId="0" applyNumberFormat="1" applyFont="1" applyFill="1" applyBorder="1" applyAlignment="1">
      <alignment horizontal="left" wrapText="1"/>
    </xf>
    <xf numFmtId="49" fontId="53" fillId="0" borderId="11" xfId="57" applyNumberFormat="1" applyFont="1" applyFill="1" applyBorder="1" applyAlignment="1">
      <alignment horizontal="center" wrapText="1"/>
      <protection/>
    </xf>
    <xf numFmtId="49" fontId="50" fillId="0" borderId="10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/>
    </xf>
    <xf numFmtId="0" fontId="56" fillId="0" borderId="10" xfId="0" applyFont="1" applyFill="1" applyBorder="1" applyAlignment="1">
      <alignment horizontal="left" wrapText="1"/>
    </xf>
    <xf numFmtId="49" fontId="56" fillId="0" borderId="10" xfId="0" applyNumberFormat="1" applyFont="1" applyFill="1" applyBorder="1" applyAlignment="1">
      <alignment horizontal="center"/>
    </xf>
    <xf numFmtId="49" fontId="6" fillId="0" borderId="12" xfId="57" applyNumberFormat="1" applyFont="1" applyFill="1" applyBorder="1" applyAlignment="1">
      <alignment horizontal="center" wrapText="1"/>
      <protection/>
    </xf>
    <xf numFmtId="49" fontId="6" fillId="0" borderId="13" xfId="57" applyNumberFormat="1" applyFont="1" applyFill="1" applyBorder="1" applyAlignment="1">
      <alignment horizontal="center" wrapText="1"/>
      <protection/>
    </xf>
    <xf numFmtId="49" fontId="6" fillId="0" borderId="11" xfId="57" applyNumberFormat="1" applyFont="1" applyFill="1" applyBorder="1" applyAlignment="1">
      <alignment horizontal="center" wrapText="1"/>
      <protection/>
    </xf>
    <xf numFmtId="49" fontId="57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 wrapText="1"/>
    </xf>
    <xf numFmtId="49" fontId="44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43" fillId="0" borderId="10" xfId="54" applyNumberFormat="1" applyFont="1" applyFill="1" applyBorder="1" applyAlignment="1" applyProtection="1">
      <alignment horizontal="left" wrapText="1"/>
      <protection hidden="1"/>
    </xf>
    <xf numFmtId="168" fontId="6" fillId="0" borderId="10" xfId="0" applyNumberFormat="1" applyFont="1" applyFill="1" applyBorder="1" applyAlignment="1">
      <alignment horizontal="right" wrapText="1"/>
    </xf>
    <xf numFmtId="1" fontId="52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/>
    </xf>
    <xf numFmtId="2" fontId="43" fillId="0" borderId="12" xfId="54" applyNumberFormat="1" applyFont="1" applyFill="1" applyBorder="1" applyAlignment="1" applyProtection="1">
      <alignment horizontal="center"/>
      <protection hidden="1"/>
    </xf>
    <xf numFmtId="2" fontId="43" fillId="0" borderId="13" xfId="54" applyNumberFormat="1" applyFont="1" applyFill="1" applyBorder="1" applyAlignment="1" applyProtection="1">
      <alignment horizontal="center"/>
      <protection hidden="1"/>
    </xf>
    <xf numFmtId="49" fontId="43" fillId="0" borderId="11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/>
    </xf>
    <xf numFmtId="180" fontId="43" fillId="0" borderId="10" xfId="65" applyNumberFormat="1" applyFont="1" applyFill="1" applyBorder="1" applyAlignment="1" applyProtection="1">
      <alignment horizontal="left" wrapText="1"/>
      <protection/>
    </xf>
    <xf numFmtId="49" fontId="43" fillId="0" borderId="10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52" fillId="0" borderId="13" xfId="57" applyNumberFormat="1" applyFont="1" applyFill="1" applyBorder="1" applyAlignment="1">
      <alignment horizontal="left" vertical="center" wrapText="1"/>
      <protection/>
    </xf>
    <xf numFmtId="169" fontId="52" fillId="0" borderId="10" xfId="57" applyNumberFormat="1" applyFont="1" applyFill="1" applyBorder="1" applyAlignment="1">
      <alignment horizontal="right"/>
      <protection/>
    </xf>
    <xf numFmtId="49" fontId="50" fillId="0" borderId="10" xfId="57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Border="1" applyAlignment="1">
      <alignment/>
    </xf>
    <xf numFmtId="168" fontId="14" fillId="0" borderId="10" xfId="0" applyNumberFormat="1" applyFont="1" applyBorder="1" applyAlignment="1">
      <alignment/>
    </xf>
    <xf numFmtId="2" fontId="43" fillId="0" borderId="12" xfId="54" applyNumberFormat="1" applyFont="1" applyFill="1" applyBorder="1" applyAlignment="1" applyProtection="1">
      <alignment horizontal="right"/>
      <protection hidden="1"/>
    </xf>
    <xf numFmtId="2" fontId="43" fillId="0" borderId="11" xfId="54" applyNumberFormat="1" applyFont="1" applyFill="1" applyBorder="1" applyAlignment="1" applyProtection="1">
      <alignment horizontal="center"/>
      <protection hidden="1"/>
    </xf>
    <xf numFmtId="0" fontId="43" fillId="0" borderId="10" xfId="54" applyNumberFormat="1" applyFont="1" applyFill="1" applyBorder="1" applyAlignment="1" applyProtection="1">
      <alignment horizontal="center"/>
      <protection hidden="1"/>
    </xf>
    <xf numFmtId="169" fontId="50" fillId="0" borderId="10" xfId="53" applyNumberFormat="1" applyFont="1" applyFill="1" applyBorder="1" applyAlignment="1">
      <alignment horizontal="right"/>
      <protection/>
    </xf>
    <xf numFmtId="176" fontId="43" fillId="0" borderId="10" xfId="54" applyNumberFormat="1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4" fillId="10" borderId="15" xfId="0" applyNumberFormat="1" applyFont="1" applyFill="1" applyBorder="1" applyAlignment="1">
      <alignment horizontal="center" vertical="center" wrapText="1"/>
    </xf>
    <xf numFmtId="1" fontId="7" fillId="10" borderId="15" xfId="0" applyNumberFormat="1" applyFont="1" applyFill="1" applyBorder="1" applyAlignment="1">
      <alignment horizontal="center" vertical="center" wrapText="1"/>
    </xf>
    <xf numFmtId="0" fontId="50" fillId="10" borderId="19" xfId="57" applyFont="1" applyFill="1" applyBorder="1" applyAlignment="1">
      <alignment horizontal="left" vertical="center" textRotation="90" wrapText="1"/>
      <protection/>
    </xf>
    <xf numFmtId="0" fontId="50" fillId="10" borderId="12" xfId="57" applyFont="1" applyFill="1" applyBorder="1" applyAlignment="1">
      <alignment horizontal="center" vertical="center" wrapText="1"/>
      <protection/>
    </xf>
    <xf numFmtId="0" fontId="50" fillId="10" borderId="13" xfId="57" applyFont="1" applyFill="1" applyBorder="1" applyAlignment="1">
      <alignment horizontal="center" vertical="center" wrapText="1"/>
      <protection/>
    </xf>
    <xf numFmtId="0" fontId="50" fillId="10" borderId="11" xfId="57" applyFont="1" applyFill="1" applyBorder="1" applyAlignment="1">
      <alignment horizontal="center" vertical="center" wrapText="1"/>
      <protection/>
    </xf>
    <xf numFmtId="0" fontId="50" fillId="10" borderId="12" xfId="57" applyFont="1" applyFill="1" applyBorder="1" applyAlignment="1">
      <alignment horizontal="left" vertical="center" textRotation="90" wrapText="1"/>
      <protection/>
    </xf>
    <xf numFmtId="171" fontId="7" fillId="10" borderId="10" xfId="66" applyNumberFormat="1" applyFont="1" applyFill="1" applyBorder="1" applyAlignment="1">
      <alignment horizontal="center" vertical="center" wrapText="1"/>
    </xf>
    <xf numFmtId="1" fontId="51" fillId="10" borderId="10" xfId="0" applyNumberFormat="1" applyFont="1" applyFill="1" applyBorder="1" applyAlignment="1">
      <alignment horizontal="center" vertical="center" wrapText="1"/>
    </xf>
    <xf numFmtId="168" fontId="8" fillId="10" borderId="0" xfId="0" applyNumberFormat="1" applyFont="1" applyFill="1" applyAlignment="1">
      <alignment/>
    </xf>
    <xf numFmtId="1" fontId="7" fillId="21" borderId="10" xfId="54" applyNumberFormat="1" applyFont="1" applyFill="1" applyBorder="1" applyAlignment="1" applyProtection="1">
      <alignment horizontal="center" wrapText="1"/>
      <protection hidden="1"/>
    </xf>
    <xf numFmtId="1" fontId="6" fillId="0" borderId="10" xfId="54" applyNumberFormat="1" applyFont="1" applyFill="1" applyBorder="1" applyAlignment="1" applyProtection="1">
      <alignment horizontal="center" wrapText="1"/>
      <protection hidden="1"/>
    </xf>
    <xf numFmtId="171" fontId="7" fillId="10" borderId="10" xfId="6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6" applyNumberFormat="1" applyFont="1" applyFill="1" applyBorder="1" applyAlignment="1" applyProtection="1">
      <alignment horizontal="centerContinuous" vertical="center" wrapText="1"/>
      <protection/>
    </xf>
    <xf numFmtId="172" fontId="7" fillId="0" borderId="10" xfId="6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16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 vertical="justify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24" borderId="0" xfId="0" applyFont="1" applyFill="1" applyAlignment="1">
      <alignment horizontal="right"/>
    </xf>
    <xf numFmtId="0" fontId="62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justify"/>
    </xf>
    <xf numFmtId="0" fontId="15" fillId="0" borderId="0" xfId="0" applyFont="1" applyAlignment="1">
      <alignment horizontal="right" wrapText="1"/>
    </xf>
    <xf numFmtId="0" fontId="6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1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10" fillId="0" borderId="0" xfId="0" applyFont="1" applyAlignment="1">
      <alignment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6" fillId="24" borderId="0" xfId="0" applyFont="1" applyFill="1" applyBorder="1" applyAlignment="1">
      <alignment horizontal="right" wrapText="1"/>
    </xf>
    <xf numFmtId="0" fontId="24" fillId="24" borderId="0" xfId="0" applyFont="1" applyFill="1" applyAlignment="1">
      <alignment horizontal="center" wrapText="1"/>
    </xf>
    <xf numFmtId="0" fontId="15" fillId="24" borderId="0" xfId="0" applyFont="1" applyFill="1" applyBorder="1" applyAlignment="1">
      <alignment horizontal="right" wrapText="1"/>
    </xf>
    <xf numFmtId="0" fontId="61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wrapText="1"/>
    </xf>
    <xf numFmtId="0" fontId="61" fillId="0" borderId="0" xfId="0" applyFont="1" applyAlignment="1">
      <alignment horizontal="right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  <xf numFmtId="0" fontId="14" fillId="0" borderId="16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61" fillId="0" borderId="0" xfId="0" applyFont="1" applyAlignment="1">
      <alignment/>
    </xf>
    <xf numFmtId="169" fontId="48" fillId="0" borderId="0" xfId="0" applyNumberFormat="1" applyFont="1" applyFill="1" applyBorder="1" applyAlignment="1">
      <alignment horizontal="center" vertical="center" wrapText="1"/>
    </xf>
    <xf numFmtId="169" fontId="49" fillId="0" borderId="16" xfId="0" applyNumberFormat="1" applyFont="1" applyFill="1" applyBorder="1" applyAlignment="1">
      <alignment horizontal="center" vertical="center" wrapText="1"/>
    </xf>
    <xf numFmtId="0" fontId="50" fillId="0" borderId="12" xfId="57" applyFont="1" applyFill="1" applyBorder="1" applyAlignment="1">
      <alignment horizontal="center" vertical="center" wrapText="1"/>
      <protection/>
    </xf>
    <xf numFmtId="0" fontId="50" fillId="0" borderId="13" xfId="53" applyFont="1" applyFill="1" applyBorder="1" applyAlignment="1">
      <alignment horizontal="center" vertical="center" wrapText="1"/>
      <protection/>
    </xf>
    <xf numFmtId="0" fontId="50" fillId="0" borderId="11" xfId="53" applyFont="1" applyFill="1" applyBorder="1" applyAlignment="1">
      <alignment horizontal="center" vertical="center" wrapText="1"/>
      <protection/>
    </xf>
    <xf numFmtId="171" fontId="7" fillId="0" borderId="10" xfId="66" applyNumberFormat="1" applyFont="1" applyFill="1" applyBorder="1" applyAlignment="1">
      <alignment horizontal="center" vertical="center" wrapText="1"/>
    </xf>
    <xf numFmtId="0" fontId="50" fillId="0" borderId="10" xfId="57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1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4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63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5" fillId="0" borderId="0" xfId="0" applyFont="1" applyFill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45" fillId="0" borderId="0" xfId="0" applyFont="1" applyFill="1" applyAlignment="1">
      <alignment wrapText="1"/>
    </xf>
    <xf numFmtId="0" fontId="63" fillId="0" borderId="0" xfId="0" applyFont="1" applyAlignment="1">
      <alignment wrapText="1"/>
    </xf>
    <xf numFmtId="0" fontId="45" fillId="0" borderId="0" xfId="0" applyFont="1" applyFill="1" applyAlignment="1">
      <alignment horizontal="center"/>
    </xf>
    <xf numFmtId="0" fontId="15" fillId="0" borderId="0" xfId="0" applyNumberFormat="1" applyFont="1" applyAlignment="1">
      <alignment horizontal="right"/>
    </xf>
    <xf numFmtId="0" fontId="24" fillId="0" borderId="0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Прил3" xfId="55"/>
    <cellStyle name="Обычный_Прил7" xfId="56"/>
    <cellStyle name="Обычный_сентябрь приложения к решению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58"/>
  <sheetViews>
    <sheetView zoomScalePageLayoutView="0" workbookViewId="0" topLeftCell="A40">
      <selection activeCell="I15" sqref="I15"/>
    </sheetView>
  </sheetViews>
  <sheetFormatPr defaultColWidth="9.140625" defaultRowHeight="12.75"/>
  <cols>
    <col min="1" max="1" width="7.421875" style="23" customWidth="1"/>
    <col min="2" max="2" width="19.421875" style="23" customWidth="1"/>
    <col min="3" max="3" width="77.28125" style="23" customWidth="1"/>
    <col min="4" max="16384" width="9.140625" style="23" customWidth="1"/>
  </cols>
  <sheetData>
    <row r="1" spans="1:3" ht="15">
      <c r="A1" s="286"/>
      <c r="B1" s="286"/>
      <c r="C1" s="285" t="s">
        <v>106</v>
      </c>
    </row>
    <row r="2" spans="1:3" ht="14.25" customHeight="1">
      <c r="A2" s="294" t="s">
        <v>153</v>
      </c>
      <c r="B2" s="294"/>
      <c r="C2" s="294"/>
    </row>
    <row r="3" spans="1:3" ht="14.25" customHeight="1">
      <c r="A3" s="294" t="s">
        <v>166</v>
      </c>
      <c r="B3" s="294"/>
      <c r="C3" s="294"/>
    </row>
    <row r="4" spans="1:3" ht="15">
      <c r="A4" s="294" t="s">
        <v>268</v>
      </c>
      <c r="B4" s="294"/>
      <c r="C4" s="294"/>
    </row>
    <row r="5" spans="1:3" ht="15">
      <c r="A5" s="294" t="s">
        <v>155</v>
      </c>
      <c r="B5" s="294"/>
      <c r="C5" s="294"/>
    </row>
    <row r="6" ht="12.75" hidden="1"/>
    <row r="7" ht="12.75" hidden="1"/>
    <row r="8" ht="12.75" hidden="1"/>
    <row r="9" ht="12.75" hidden="1"/>
    <row r="10" spans="1:3" ht="12.75" customHeight="1">
      <c r="A10" s="292" t="s">
        <v>207</v>
      </c>
      <c r="B10" s="292"/>
      <c r="C10" s="292"/>
    </row>
    <row r="11" spans="1:3" ht="24" customHeight="1">
      <c r="A11" s="293"/>
      <c r="B11" s="293"/>
      <c r="C11" s="293"/>
    </row>
    <row r="12" spans="1:3" ht="46.5" customHeight="1">
      <c r="A12" s="298" t="s">
        <v>115</v>
      </c>
      <c r="B12" s="299"/>
      <c r="C12" s="300" t="s">
        <v>190</v>
      </c>
    </row>
    <row r="13" spans="1:3" ht="12.75">
      <c r="A13" s="303" t="s">
        <v>116</v>
      </c>
      <c r="B13" s="304" t="s">
        <v>107</v>
      </c>
      <c r="C13" s="301"/>
    </row>
    <row r="14" spans="1:3" ht="33" customHeight="1">
      <c r="A14" s="303"/>
      <c r="B14" s="280"/>
      <c r="C14" s="302"/>
    </row>
    <row r="15" spans="1:3" ht="19.5" customHeight="1">
      <c r="A15" s="24" t="s">
        <v>167</v>
      </c>
      <c r="B15" s="295" t="s">
        <v>168</v>
      </c>
      <c r="C15" s="296"/>
    </row>
    <row r="16" spans="1:3" ht="15" customHeight="1">
      <c r="A16" s="25" t="s">
        <v>167</v>
      </c>
      <c r="B16" s="26" t="s">
        <v>169</v>
      </c>
      <c r="C16" s="27" t="s">
        <v>170</v>
      </c>
    </row>
    <row r="17" spans="1:3" ht="16.5" customHeight="1">
      <c r="A17" s="25" t="s">
        <v>167</v>
      </c>
      <c r="B17" s="26" t="s">
        <v>171</v>
      </c>
      <c r="C17" s="27" t="s">
        <v>172</v>
      </c>
    </row>
    <row r="18" spans="1:3" ht="16.5" customHeight="1">
      <c r="A18" s="25" t="s">
        <v>167</v>
      </c>
      <c r="B18" s="28" t="s">
        <v>173</v>
      </c>
      <c r="C18" s="27" t="s">
        <v>174</v>
      </c>
    </row>
    <row r="19" spans="1:3" ht="12.75">
      <c r="A19" s="25" t="s">
        <v>167</v>
      </c>
      <c r="B19" s="28" t="s">
        <v>175</v>
      </c>
      <c r="C19" s="27" t="s">
        <v>176</v>
      </c>
    </row>
    <row r="20" spans="1:3" ht="15" customHeight="1">
      <c r="A20" s="25" t="s">
        <v>167</v>
      </c>
      <c r="B20" s="29" t="s">
        <v>177</v>
      </c>
      <c r="C20" s="27" t="s">
        <v>178</v>
      </c>
    </row>
    <row r="21" spans="1:3" ht="12.75" customHeight="1">
      <c r="A21" s="300">
        <v>850</v>
      </c>
      <c r="B21" s="288" t="s">
        <v>191</v>
      </c>
      <c r="C21" s="289"/>
    </row>
    <row r="22" spans="1:3" ht="18" customHeight="1">
      <c r="A22" s="302"/>
      <c r="B22" s="290"/>
      <c r="C22" s="291"/>
    </row>
    <row r="23" spans="1:3" ht="12.75">
      <c r="A23" s="25" t="s">
        <v>145</v>
      </c>
      <c r="B23" s="29" t="s">
        <v>179</v>
      </c>
      <c r="C23" s="30" t="s">
        <v>129</v>
      </c>
    </row>
    <row r="24" spans="1:3" ht="15.75" customHeight="1">
      <c r="A24" s="31">
        <v>850</v>
      </c>
      <c r="B24" s="31" t="s">
        <v>123</v>
      </c>
      <c r="C24" s="30" t="s">
        <v>124</v>
      </c>
    </row>
    <row r="25" spans="1:3" ht="24" customHeight="1">
      <c r="A25" s="25" t="s">
        <v>145</v>
      </c>
      <c r="B25" s="29" t="s">
        <v>148</v>
      </c>
      <c r="C25" s="30" t="s">
        <v>149</v>
      </c>
    </row>
    <row r="26" spans="1:3" ht="17.25" customHeight="1">
      <c r="A26" s="25" t="s">
        <v>145</v>
      </c>
      <c r="B26" s="29" t="s">
        <v>151</v>
      </c>
      <c r="C26" s="30" t="s">
        <v>150</v>
      </c>
    </row>
    <row r="27" spans="1:3" ht="51">
      <c r="A27" s="25" t="s">
        <v>145</v>
      </c>
      <c r="B27" s="29" t="s">
        <v>136</v>
      </c>
      <c r="C27" s="30" t="s">
        <v>152</v>
      </c>
    </row>
    <row r="28" spans="1:3" ht="12.75" customHeight="1">
      <c r="A28" s="300">
        <v>851</v>
      </c>
      <c r="B28" s="288" t="s">
        <v>131</v>
      </c>
      <c r="C28" s="289"/>
    </row>
    <row r="29" spans="1:3" ht="8.25" customHeight="1">
      <c r="A29" s="281"/>
      <c r="B29" s="290"/>
      <c r="C29" s="291"/>
    </row>
    <row r="30" spans="1:3" ht="51" customHeight="1">
      <c r="A30" s="25" t="s">
        <v>130</v>
      </c>
      <c r="B30" s="104" t="s">
        <v>192</v>
      </c>
      <c r="C30" s="105" t="s">
        <v>269</v>
      </c>
    </row>
    <row r="31" spans="1:3" ht="26.25" customHeight="1">
      <c r="A31" s="25" t="s">
        <v>130</v>
      </c>
      <c r="B31" s="104" t="s">
        <v>193</v>
      </c>
      <c r="C31" s="105" t="s">
        <v>270</v>
      </c>
    </row>
    <row r="32" spans="1:3" s="103" customFormat="1" ht="19.5" customHeight="1">
      <c r="A32" s="101">
        <v>851</v>
      </c>
      <c r="B32" s="106" t="s">
        <v>179</v>
      </c>
      <c r="C32" s="102" t="s">
        <v>129</v>
      </c>
    </row>
    <row r="33" spans="1:3" ht="27" customHeight="1">
      <c r="A33" s="32" t="s">
        <v>105</v>
      </c>
      <c r="B33" s="295" t="s">
        <v>164</v>
      </c>
      <c r="C33" s="296"/>
    </row>
    <row r="34" spans="1:3" ht="55.5" customHeight="1">
      <c r="A34" s="31">
        <v>871</v>
      </c>
      <c r="B34" s="31" t="s">
        <v>194</v>
      </c>
      <c r="C34" s="30" t="s">
        <v>195</v>
      </c>
    </row>
    <row r="35" spans="1:3" ht="53.25" customHeight="1">
      <c r="A35" s="31">
        <v>871</v>
      </c>
      <c r="B35" s="31" t="s">
        <v>117</v>
      </c>
      <c r="C35" s="30" t="s">
        <v>196</v>
      </c>
    </row>
    <row r="36" spans="1:3" ht="19.5" customHeight="1">
      <c r="A36" s="31">
        <v>871</v>
      </c>
      <c r="B36" s="31" t="s">
        <v>179</v>
      </c>
      <c r="C36" s="30" t="s">
        <v>129</v>
      </c>
    </row>
    <row r="37" spans="1:3" ht="19.5" customHeight="1">
      <c r="A37" s="31">
        <v>871</v>
      </c>
      <c r="B37" s="31" t="s">
        <v>137</v>
      </c>
      <c r="C37" s="30" t="s">
        <v>138</v>
      </c>
    </row>
    <row r="38" spans="1:3" ht="24.75" customHeight="1">
      <c r="A38" s="25" t="s">
        <v>105</v>
      </c>
      <c r="B38" s="29" t="s">
        <v>134</v>
      </c>
      <c r="C38" s="33" t="s">
        <v>135</v>
      </c>
    </row>
    <row r="39" spans="1:3" ht="24.75" customHeight="1">
      <c r="A39" s="34">
        <v>871</v>
      </c>
      <c r="B39" s="34" t="s">
        <v>147</v>
      </c>
      <c r="C39" s="35" t="s">
        <v>146</v>
      </c>
    </row>
    <row r="40" spans="1:3" ht="48" customHeight="1">
      <c r="A40" s="34">
        <v>871</v>
      </c>
      <c r="B40" s="34" t="s">
        <v>197</v>
      </c>
      <c r="C40" s="35" t="s">
        <v>271</v>
      </c>
    </row>
    <row r="41" spans="1:3" ht="19.5" customHeight="1">
      <c r="A41" s="34" t="s">
        <v>105</v>
      </c>
      <c r="B41" s="34" t="s">
        <v>141</v>
      </c>
      <c r="C41" s="35" t="s">
        <v>142</v>
      </c>
    </row>
    <row r="42" spans="1:3" ht="24.75" customHeight="1">
      <c r="A42" s="34" t="s">
        <v>105</v>
      </c>
      <c r="B42" s="34" t="s">
        <v>198</v>
      </c>
      <c r="C42" s="35" t="s">
        <v>199</v>
      </c>
    </row>
    <row r="43" spans="1:3" ht="24.75" customHeight="1">
      <c r="A43" s="107">
        <v>871</v>
      </c>
      <c r="B43" s="108" t="s">
        <v>272</v>
      </c>
      <c r="C43" s="109" t="s">
        <v>273</v>
      </c>
    </row>
    <row r="44" spans="1:3" ht="24.75" customHeight="1">
      <c r="A44" s="107">
        <v>871</v>
      </c>
      <c r="B44" s="108" t="s">
        <v>274</v>
      </c>
      <c r="C44" s="109" t="s">
        <v>275</v>
      </c>
    </row>
    <row r="45" spans="1:3" ht="24.75" customHeight="1">
      <c r="A45" s="107">
        <v>871</v>
      </c>
      <c r="B45" s="108" t="s">
        <v>276</v>
      </c>
      <c r="C45" s="109" t="s">
        <v>277</v>
      </c>
    </row>
    <row r="46" spans="1:3" ht="24.75" customHeight="1">
      <c r="A46" s="107">
        <v>871</v>
      </c>
      <c r="B46" s="108" t="s">
        <v>278</v>
      </c>
      <c r="C46" s="109" t="s">
        <v>279</v>
      </c>
    </row>
    <row r="47" spans="1:3" ht="24.75" customHeight="1">
      <c r="A47" s="107">
        <v>871</v>
      </c>
      <c r="B47" s="108" t="s">
        <v>280</v>
      </c>
      <c r="C47" s="109" t="s">
        <v>281</v>
      </c>
    </row>
    <row r="48" spans="1:3" ht="40.5" customHeight="1">
      <c r="A48" s="25" t="s">
        <v>105</v>
      </c>
      <c r="B48" s="29" t="s">
        <v>200</v>
      </c>
      <c r="C48" s="30" t="s">
        <v>180</v>
      </c>
    </row>
    <row r="49" spans="1:3" ht="30" customHeight="1">
      <c r="A49" s="25" t="s">
        <v>105</v>
      </c>
      <c r="B49" s="29" t="s">
        <v>201</v>
      </c>
      <c r="C49" s="30" t="s">
        <v>181</v>
      </c>
    </row>
    <row r="50" spans="1:3" ht="25.5" customHeight="1">
      <c r="A50" s="25" t="s">
        <v>105</v>
      </c>
      <c r="B50" s="29" t="s">
        <v>186</v>
      </c>
      <c r="C50" s="36" t="s">
        <v>187</v>
      </c>
    </row>
    <row r="51" spans="1:3" ht="17.25" customHeight="1">
      <c r="A51" s="25" t="s">
        <v>105</v>
      </c>
      <c r="B51" s="29" t="s">
        <v>188</v>
      </c>
      <c r="C51" s="36" t="s">
        <v>189</v>
      </c>
    </row>
    <row r="52" spans="1:3" ht="15" customHeight="1">
      <c r="A52" s="25" t="s">
        <v>105</v>
      </c>
      <c r="B52" s="29" t="s">
        <v>179</v>
      </c>
      <c r="C52" s="30" t="s">
        <v>129</v>
      </c>
    </row>
    <row r="53" spans="1:3" ht="15.75" customHeight="1">
      <c r="A53" s="25" t="s">
        <v>105</v>
      </c>
      <c r="B53" s="29" t="s">
        <v>182</v>
      </c>
      <c r="C53" s="36" t="s">
        <v>202</v>
      </c>
    </row>
    <row r="54" ht="18" customHeight="1"/>
    <row r="55" spans="1:3" ht="37.5" customHeight="1">
      <c r="A55" s="297" t="s">
        <v>203</v>
      </c>
      <c r="B55" s="297"/>
      <c r="C55" s="297"/>
    </row>
    <row r="56" ht="15.75" customHeight="1"/>
    <row r="58" spans="1:3" ht="12.75">
      <c r="A58" s="38"/>
      <c r="B58" s="38"/>
      <c r="C58" s="38"/>
    </row>
  </sheetData>
  <sheetProtection/>
  <mergeCells count="16">
    <mergeCell ref="B33:C33"/>
    <mergeCell ref="A55:C55"/>
    <mergeCell ref="A12:B12"/>
    <mergeCell ref="C12:C14"/>
    <mergeCell ref="A13:A14"/>
    <mergeCell ref="B13:B14"/>
    <mergeCell ref="B15:C15"/>
    <mergeCell ref="A21:A22"/>
    <mergeCell ref="B21:C22"/>
    <mergeCell ref="A28:A29"/>
    <mergeCell ref="B28:C29"/>
    <mergeCell ref="A10:C11"/>
    <mergeCell ref="A2:C2"/>
    <mergeCell ref="A3:C3"/>
    <mergeCell ref="A4:C4"/>
    <mergeCell ref="A5:C5"/>
  </mergeCells>
  <printOptions/>
  <pageMargins left="1.062992125984252" right="0.2755905511811024" top="0.2755905511811024" bottom="0.31496062992125984" header="0.1968503937007874" footer="0.2362204724409449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K179"/>
  <sheetViews>
    <sheetView zoomScalePageLayoutView="0" workbookViewId="0" topLeftCell="B1">
      <selection activeCell="B2" sqref="B2:K2"/>
    </sheetView>
  </sheetViews>
  <sheetFormatPr defaultColWidth="9.140625" defaultRowHeight="12.75"/>
  <cols>
    <col min="1" max="1" width="4.8515625" style="2" hidden="1" customWidth="1"/>
    <col min="2" max="2" width="52.28125" style="2" customWidth="1"/>
    <col min="3" max="3" width="5.7109375" style="2" customWidth="1"/>
    <col min="4" max="4" width="4.7109375" style="2" customWidth="1"/>
    <col min="5" max="5" width="4.57421875" style="2" customWidth="1"/>
    <col min="6" max="6" width="3.7109375" style="2" customWidth="1"/>
    <col min="7" max="7" width="3.28125" style="2" customWidth="1"/>
    <col min="8" max="8" width="5.28125" style="2" customWidth="1"/>
    <col min="9" max="9" width="5.7109375" style="2" customWidth="1"/>
    <col min="10" max="10" width="10.00390625" style="2" customWidth="1"/>
    <col min="11" max="11" width="10.140625" style="2" customWidth="1"/>
    <col min="12" max="16384" width="9.140625" style="2" customWidth="1"/>
  </cols>
  <sheetData>
    <row r="1" spans="7:11" ht="15.75">
      <c r="G1" s="343" t="s">
        <v>256</v>
      </c>
      <c r="H1" s="343"/>
      <c r="I1" s="343"/>
      <c r="J1" s="343"/>
      <c r="K1" s="343"/>
    </row>
    <row r="2" spans="2:11" ht="33.75" customHeight="1">
      <c r="B2" s="331" t="s">
        <v>157</v>
      </c>
      <c r="C2" s="332"/>
      <c r="D2" s="332"/>
      <c r="E2" s="332"/>
      <c r="F2" s="332"/>
      <c r="G2" s="332"/>
      <c r="H2" s="332"/>
      <c r="I2" s="332"/>
      <c r="J2" s="332"/>
      <c r="K2" s="332"/>
    </row>
    <row r="3" spans="4:11" ht="12.75">
      <c r="D3" s="321" t="s">
        <v>155</v>
      </c>
      <c r="E3" s="321"/>
      <c r="F3" s="321"/>
      <c r="G3" s="321"/>
      <c r="H3" s="321"/>
      <c r="I3" s="321"/>
      <c r="J3" s="332"/>
      <c r="K3" s="332"/>
    </row>
    <row r="4" spans="1:11" ht="15.75">
      <c r="A4" s="349" t="s">
        <v>163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ht="15.75">
      <c r="A5" s="349" t="s">
        <v>70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2:11" ht="15.75">
      <c r="B6" s="114"/>
      <c r="C6" s="114"/>
      <c r="D6" s="116"/>
      <c r="E6" s="116"/>
      <c r="F6" s="114"/>
      <c r="G6" s="114"/>
      <c r="H6" s="114"/>
      <c r="I6" s="324" t="s">
        <v>140</v>
      </c>
      <c r="J6" s="324"/>
      <c r="K6" s="324"/>
    </row>
    <row r="7" spans="2:11" ht="22.5" customHeight="1">
      <c r="B7" s="117" t="s">
        <v>110</v>
      </c>
      <c r="C7" s="243"/>
      <c r="D7" s="325" t="s">
        <v>290</v>
      </c>
      <c r="E7" s="326"/>
      <c r="F7" s="326"/>
      <c r="G7" s="326"/>
      <c r="H7" s="326"/>
      <c r="I7" s="327"/>
      <c r="J7" s="328" t="s">
        <v>261</v>
      </c>
      <c r="K7" s="328" t="s">
        <v>54</v>
      </c>
    </row>
    <row r="8" spans="2:11" ht="45.75" customHeight="1">
      <c r="B8" s="118"/>
      <c r="C8" s="244"/>
      <c r="D8" s="119" t="s">
        <v>113</v>
      </c>
      <c r="E8" s="120" t="s">
        <v>112</v>
      </c>
      <c r="F8" s="329" t="s">
        <v>111</v>
      </c>
      <c r="G8" s="329"/>
      <c r="H8" s="329"/>
      <c r="I8" s="121" t="s">
        <v>114</v>
      </c>
      <c r="J8" s="328"/>
      <c r="K8" s="328"/>
    </row>
    <row r="9" spans="2:11" ht="14.25">
      <c r="B9" s="246" t="s">
        <v>267</v>
      </c>
      <c r="C9" s="253">
        <v>871</v>
      </c>
      <c r="D9" s="247"/>
      <c r="E9" s="248"/>
      <c r="F9" s="249"/>
      <c r="G9" s="250"/>
      <c r="H9" s="251"/>
      <c r="I9" s="252"/>
      <c r="J9" s="257">
        <f>J10+J46+J53+J63+J76+J143+J162</f>
        <v>17735.699999999997</v>
      </c>
      <c r="K9" s="257">
        <f>K10+K46+K53+K63+K76+K143+K162</f>
        <v>26301.7</v>
      </c>
    </row>
    <row r="10" spans="2:11" ht="14.25">
      <c r="B10" s="122" t="s">
        <v>87</v>
      </c>
      <c r="C10" s="122">
        <v>871</v>
      </c>
      <c r="D10" s="123" t="s">
        <v>88</v>
      </c>
      <c r="E10" s="124" t="s">
        <v>85</v>
      </c>
      <c r="F10" s="125"/>
      <c r="G10" s="126"/>
      <c r="H10" s="127" t="s">
        <v>86</v>
      </c>
      <c r="I10" s="128" t="s">
        <v>84</v>
      </c>
      <c r="J10" s="129">
        <f>J11+J16+J24+J29</f>
        <v>4617.400000000001</v>
      </c>
      <c r="K10" s="129">
        <f>K11+K16+K24+K29</f>
        <v>4650.5</v>
      </c>
    </row>
    <row r="11" spans="2:11" ht="25.5">
      <c r="B11" s="130" t="s">
        <v>90</v>
      </c>
      <c r="C11" s="132">
        <v>871</v>
      </c>
      <c r="D11" s="131" t="s">
        <v>88</v>
      </c>
      <c r="E11" s="132" t="s">
        <v>91</v>
      </c>
      <c r="F11" s="125"/>
      <c r="G11" s="126"/>
      <c r="H11" s="127" t="s">
        <v>86</v>
      </c>
      <c r="I11" s="133" t="s">
        <v>84</v>
      </c>
      <c r="J11" s="134">
        <f aca="true" t="shared" si="0" ref="J11:K14">J12</f>
        <v>681.5</v>
      </c>
      <c r="K11" s="134">
        <f t="shared" si="0"/>
        <v>681.5</v>
      </c>
    </row>
    <row r="12" spans="2:11" ht="12.75">
      <c r="B12" s="135" t="s">
        <v>291</v>
      </c>
      <c r="C12" s="255">
        <v>871</v>
      </c>
      <c r="D12" s="136" t="s">
        <v>88</v>
      </c>
      <c r="E12" s="137" t="s">
        <v>91</v>
      </c>
      <c r="F12" s="138" t="s">
        <v>292</v>
      </c>
      <c r="G12" s="139" t="s">
        <v>293</v>
      </c>
      <c r="H12" s="140" t="s">
        <v>294</v>
      </c>
      <c r="I12" s="141"/>
      <c r="J12" s="142">
        <f t="shared" si="0"/>
        <v>681.5</v>
      </c>
      <c r="K12" s="142">
        <f t="shared" si="0"/>
        <v>681.5</v>
      </c>
    </row>
    <row r="13" spans="2:11" ht="12.75">
      <c r="B13" s="143" t="s">
        <v>75</v>
      </c>
      <c r="C13" s="145">
        <v>871</v>
      </c>
      <c r="D13" s="144" t="s">
        <v>88</v>
      </c>
      <c r="E13" s="145" t="s">
        <v>91</v>
      </c>
      <c r="F13" s="146" t="s">
        <v>295</v>
      </c>
      <c r="G13" s="147" t="s">
        <v>296</v>
      </c>
      <c r="H13" s="148" t="s">
        <v>294</v>
      </c>
      <c r="I13" s="149"/>
      <c r="J13" s="98">
        <f t="shared" si="0"/>
        <v>681.5</v>
      </c>
      <c r="K13" s="98">
        <f t="shared" si="0"/>
        <v>681.5</v>
      </c>
    </row>
    <row r="14" spans="2:11" ht="51">
      <c r="B14" s="150" t="s">
        <v>297</v>
      </c>
      <c r="C14" s="145">
        <v>871</v>
      </c>
      <c r="D14" s="144" t="s">
        <v>88</v>
      </c>
      <c r="E14" s="145" t="s">
        <v>91</v>
      </c>
      <c r="F14" s="146" t="s">
        <v>295</v>
      </c>
      <c r="G14" s="147" t="s">
        <v>296</v>
      </c>
      <c r="H14" s="148" t="s">
        <v>298</v>
      </c>
      <c r="I14" s="151"/>
      <c r="J14" s="152">
        <f t="shared" si="0"/>
        <v>681.5</v>
      </c>
      <c r="K14" s="152">
        <f t="shared" si="0"/>
        <v>681.5</v>
      </c>
    </row>
    <row r="15" spans="2:11" ht="51">
      <c r="B15" s="153" t="s">
        <v>299</v>
      </c>
      <c r="C15" s="145">
        <v>871</v>
      </c>
      <c r="D15" s="144" t="s">
        <v>88</v>
      </c>
      <c r="E15" s="145" t="s">
        <v>91</v>
      </c>
      <c r="F15" s="146" t="s">
        <v>295</v>
      </c>
      <c r="G15" s="147" t="s">
        <v>296</v>
      </c>
      <c r="H15" s="148" t="s">
        <v>298</v>
      </c>
      <c r="I15" s="154">
        <v>100</v>
      </c>
      <c r="J15" s="152">
        <v>681.5</v>
      </c>
      <c r="K15" s="152">
        <v>681.5</v>
      </c>
    </row>
    <row r="16" spans="2:11" ht="36">
      <c r="B16" s="131" t="s">
        <v>92</v>
      </c>
      <c r="C16" s="145">
        <v>871</v>
      </c>
      <c r="D16" s="131" t="s">
        <v>88</v>
      </c>
      <c r="E16" s="132" t="s">
        <v>93</v>
      </c>
      <c r="F16" s="125"/>
      <c r="G16" s="126"/>
      <c r="H16" s="127"/>
      <c r="I16" s="126" t="s">
        <v>84</v>
      </c>
      <c r="J16" s="155">
        <f>J17</f>
        <v>2987.3</v>
      </c>
      <c r="K16" s="155">
        <f>K17</f>
        <v>2997.6</v>
      </c>
    </row>
    <row r="17" spans="2:11" ht="25.5">
      <c r="B17" s="156" t="s">
        <v>300</v>
      </c>
      <c r="C17" s="158">
        <v>871</v>
      </c>
      <c r="D17" s="157" t="s">
        <v>88</v>
      </c>
      <c r="E17" s="158" t="s">
        <v>93</v>
      </c>
      <c r="F17" s="159" t="s">
        <v>301</v>
      </c>
      <c r="G17" s="160" t="s">
        <v>293</v>
      </c>
      <c r="H17" s="161" t="s">
        <v>294</v>
      </c>
      <c r="I17" s="162"/>
      <c r="J17" s="163">
        <f>J18</f>
        <v>2987.3</v>
      </c>
      <c r="K17" s="163">
        <f>K18</f>
        <v>2997.6</v>
      </c>
    </row>
    <row r="18" spans="2:11" ht="12.75">
      <c r="B18" s="164" t="s">
        <v>302</v>
      </c>
      <c r="C18" s="145">
        <v>871</v>
      </c>
      <c r="D18" s="165" t="s">
        <v>88</v>
      </c>
      <c r="E18" s="166" t="s">
        <v>93</v>
      </c>
      <c r="F18" s="167" t="s">
        <v>301</v>
      </c>
      <c r="G18" s="168" t="s">
        <v>296</v>
      </c>
      <c r="H18" s="169" t="s">
        <v>294</v>
      </c>
      <c r="I18" s="170"/>
      <c r="J18" s="155">
        <f>J19+J21</f>
        <v>2987.3</v>
      </c>
      <c r="K18" s="155">
        <f>K19+K21</f>
        <v>2997.6</v>
      </c>
    </row>
    <row r="19" spans="2:11" ht="51">
      <c r="B19" s="150" t="s">
        <v>303</v>
      </c>
      <c r="C19" s="145">
        <v>871</v>
      </c>
      <c r="D19" s="144" t="s">
        <v>88</v>
      </c>
      <c r="E19" s="145" t="s">
        <v>93</v>
      </c>
      <c r="F19" s="146" t="s">
        <v>301</v>
      </c>
      <c r="G19" s="147" t="s">
        <v>296</v>
      </c>
      <c r="H19" s="148" t="s">
        <v>298</v>
      </c>
      <c r="I19" s="126"/>
      <c r="J19" s="155">
        <f>J20</f>
        <v>2742.5</v>
      </c>
      <c r="K19" s="155">
        <f>K20</f>
        <v>2742.5</v>
      </c>
    </row>
    <row r="20" spans="2:11" ht="51">
      <c r="B20" s="171" t="s">
        <v>299</v>
      </c>
      <c r="C20" s="145">
        <v>871</v>
      </c>
      <c r="D20" s="144" t="s">
        <v>88</v>
      </c>
      <c r="E20" s="145" t="s">
        <v>93</v>
      </c>
      <c r="F20" s="146" t="s">
        <v>301</v>
      </c>
      <c r="G20" s="147" t="s">
        <v>296</v>
      </c>
      <c r="H20" s="148" t="s">
        <v>298</v>
      </c>
      <c r="I20" s="172" t="s">
        <v>304</v>
      </c>
      <c r="J20" s="173">
        <v>2742.5</v>
      </c>
      <c r="K20" s="173">
        <v>2742.5</v>
      </c>
    </row>
    <row r="21" spans="2:11" ht="51">
      <c r="B21" s="150" t="s">
        <v>305</v>
      </c>
      <c r="C21" s="145">
        <v>871</v>
      </c>
      <c r="D21" s="144" t="s">
        <v>88</v>
      </c>
      <c r="E21" s="145" t="s">
        <v>93</v>
      </c>
      <c r="F21" s="146" t="s">
        <v>301</v>
      </c>
      <c r="G21" s="147" t="s">
        <v>296</v>
      </c>
      <c r="H21" s="148" t="s">
        <v>306</v>
      </c>
      <c r="I21" s="172"/>
      <c r="J21" s="173">
        <f>J22+J23</f>
        <v>244.8</v>
      </c>
      <c r="K21" s="173">
        <f>K22+K23</f>
        <v>255.1</v>
      </c>
    </row>
    <row r="22" spans="2:11" ht="25.5">
      <c r="B22" s="153" t="s">
        <v>307</v>
      </c>
      <c r="C22" s="145">
        <v>871</v>
      </c>
      <c r="D22" s="144" t="s">
        <v>88</v>
      </c>
      <c r="E22" s="145" t="s">
        <v>93</v>
      </c>
      <c r="F22" s="146" t="s">
        <v>301</v>
      </c>
      <c r="G22" s="147" t="s">
        <v>296</v>
      </c>
      <c r="H22" s="148" t="s">
        <v>306</v>
      </c>
      <c r="I22" s="172" t="s">
        <v>308</v>
      </c>
      <c r="J22" s="173">
        <v>218.8</v>
      </c>
      <c r="K22" s="173">
        <v>229.1</v>
      </c>
    </row>
    <row r="23" spans="2:11" ht="12.75">
      <c r="B23" s="153" t="s">
        <v>309</v>
      </c>
      <c r="C23" s="145">
        <v>871</v>
      </c>
      <c r="D23" s="144" t="s">
        <v>88</v>
      </c>
      <c r="E23" s="145" t="s">
        <v>93</v>
      </c>
      <c r="F23" s="146" t="s">
        <v>301</v>
      </c>
      <c r="G23" s="147" t="s">
        <v>296</v>
      </c>
      <c r="H23" s="148" t="s">
        <v>306</v>
      </c>
      <c r="I23" s="126" t="s">
        <v>310</v>
      </c>
      <c r="J23" s="173">
        <v>26</v>
      </c>
      <c r="K23" s="173">
        <v>26</v>
      </c>
    </row>
    <row r="24" spans="2:11" ht="12.75">
      <c r="B24" s="181" t="s">
        <v>76</v>
      </c>
      <c r="C24" s="145">
        <v>871</v>
      </c>
      <c r="D24" s="131" t="s">
        <v>264</v>
      </c>
      <c r="E24" s="132" t="s">
        <v>339</v>
      </c>
      <c r="F24" s="146"/>
      <c r="G24" s="147"/>
      <c r="H24" s="148"/>
      <c r="I24" s="172"/>
      <c r="J24" s="155">
        <f aca="true" t="shared" si="1" ref="J24:K27">J25</f>
        <v>5</v>
      </c>
      <c r="K24" s="155">
        <f t="shared" si="1"/>
        <v>5</v>
      </c>
    </row>
    <row r="25" spans="2:11" ht="12.75">
      <c r="B25" s="156" t="s">
        <v>76</v>
      </c>
      <c r="C25" s="158">
        <v>871</v>
      </c>
      <c r="D25" s="157" t="s">
        <v>88</v>
      </c>
      <c r="E25" s="158" t="s">
        <v>339</v>
      </c>
      <c r="F25" s="159" t="s">
        <v>340</v>
      </c>
      <c r="G25" s="160" t="s">
        <v>293</v>
      </c>
      <c r="H25" s="161" t="s">
        <v>294</v>
      </c>
      <c r="I25" s="162"/>
      <c r="J25" s="163">
        <f t="shared" si="1"/>
        <v>5</v>
      </c>
      <c r="K25" s="163">
        <f t="shared" si="1"/>
        <v>5</v>
      </c>
    </row>
    <row r="26" spans="2:11" ht="12.75">
      <c r="B26" s="184" t="s">
        <v>77</v>
      </c>
      <c r="C26" s="145">
        <v>871</v>
      </c>
      <c r="D26" s="144" t="s">
        <v>88</v>
      </c>
      <c r="E26" s="145" t="s">
        <v>339</v>
      </c>
      <c r="F26" s="146" t="s">
        <v>340</v>
      </c>
      <c r="G26" s="147" t="s">
        <v>336</v>
      </c>
      <c r="H26" s="148" t="s">
        <v>294</v>
      </c>
      <c r="I26" s="172"/>
      <c r="J26" s="173">
        <f t="shared" si="1"/>
        <v>5</v>
      </c>
      <c r="K26" s="173">
        <f t="shared" si="1"/>
        <v>5</v>
      </c>
    </row>
    <row r="27" spans="2:11" ht="38.25">
      <c r="B27" s="185" t="s">
        <v>341</v>
      </c>
      <c r="C27" s="145">
        <v>871</v>
      </c>
      <c r="D27" s="144" t="s">
        <v>88</v>
      </c>
      <c r="E27" s="145" t="s">
        <v>339</v>
      </c>
      <c r="F27" s="146" t="s">
        <v>340</v>
      </c>
      <c r="G27" s="147" t="s">
        <v>336</v>
      </c>
      <c r="H27" s="148" t="s">
        <v>342</v>
      </c>
      <c r="I27" s="172"/>
      <c r="J27" s="173">
        <f t="shared" si="1"/>
        <v>5</v>
      </c>
      <c r="K27" s="173">
        <f t="shared" si="1"/>
        <v>5</v>
      </c>
    </row>
    <row r="28" spans="2:11" ht="12.75">
      <c r="B28" s="153" t="s">
        <v>309</v>
      </c>
      <c r="C28" s="145">
        <v>871</v>
      </c>
      <c r="D28" s="144" t="s">
        <v>88</v>
      </c>
      <c r="E28" s="145" t="s">
        <v>339</v>
      </c>
      <c r="F28" s="146" t="s">
        <v>340</v>
      </c>
      <c r="G28" s="147" t="s">
        <v>336</v>
      </c>
      <c r="H28" s="148" t="s">
        <v>342</v>
      </c>
      <c r="I28" s="172" t="s">
        <v>310</v>
      </c>
      <c r="J28" s="173">
        <v>5</v>
      </c>
      <c r="K28" s="173">
        <v>5</v>
      </c>
    </row>
    <row r="29" spans="2:11" ht="12.75">
      <c r="B29" s="181" t="s">
        <v>101</v>
      </c>
      <c r="C29" s="145">
        <v>871</v>
      </c>
      <c r="D29" s="131" t="s">
        <v>88</v>
      </c>
      <c r="E29" s="132" t="s">
        <v>162</v>
      </c>
      <c r="F29" s="146"/>
      <c r="G29" s="147"/>
      <c r="H29" s="148"/>
      <c r="I29" s="172"/>
      <c r="J29" s="155">
        <f>J30+J34+J38</f>
        <v>943.6</v>
      </c>
      <c r="K29" s="155">
        <f>K30+K34+K38</f>
        <v>966.4000000000001</v>
      </c>
    </row>
    <row r="30" spans="2:11" ht="12.75">
      <c r="B30" s="156" t="s">
        <v>311</v>
      </c>
      <c r="C30" s="158">
        <v>871</v>
      </c>
      <c r="D30" s="157" t="s">
        <v>88</v>
      </c>
      <c r="E30" s="158" t="s">
        <v>162</v>
      </c>
      <c r="F30" s="159" t="s">
        <v>312</v>
      </c>
      <c r="G30" s="160" t="s">
        <v>293</v>
      </c>
      <c r="H30" s="161" t="s">
        <v>294</v>
      </c>
      <c r="I30" s="162"/>
      <c r="J30" s="163">
        <f aca="true" t="shared" si="2" ref="J30:K32">J31</f>
        <v>23.2</v>
      </c>
      <c r="K30" s="163">
        <f t="shared" si="2"/>
        <v>23.2</v>
      </c>
    </row>
    <row r="31" spans="2:11" ht="51">
      <c r="B31" s="184" t="s">
        <v>343</v>
      </c>
      <c r="C31" s="145">
        <v>871</v>
      </c>
      <c r="D31" s="165" t="s">
        <v>88</v>
      </c>
      <c r="E31" s="166" t="s">
        <v>162</v>
      </c>
      <c r="F31" s="167" t="s">
        <v>312</v>
      </c>
      <c r="G31" s="168" t="s">
        <v>344</v>
      </c>
      <c r="H31" s="148" t="s">
        <v>294</v>
      </c>
      <c r="I31" s="172"/>
      <c r="J31" s="155">
        <f t="shared" si="2"/>
        <v>23.2</v>
      </c>
      <c r="K31" s="155">
        <f t="shared" si="2"/>
        <v>23.2</v>
      </c>
    </row>
    <row r="32" spans="2:11" ht="48">
      <c r="B32" s="175" t="s">
        <v>345</v>
      </c>
      <c r="C32" s="145">
        <v>871</v>
      </c>
      <c r="D32" s="144" t="s">
        <v>88</v>
      </c>
      <c r="E32" s="145" t="s">
        <v>162</v>
      </c>
      <c r="F32" s="146" t="s">
        <v>312</v>
      </c>
      <c r="G32" s="147" t="s">
        <v>344</v>
      </c>
      <c r="H32" s="148" t="s">
        <v>346</v>
      </c>
      <c r="I32" s="144"/>
      <c r="J32" s="173">
        <f t="shared" si="2"/>
        <v>23.2</v>
      </c>
      <c r="K32" s="173">
        <f t="shared" si="2"/>
        <v>23.2</v>
      </c>
    </row>
    <row r="33" spans="2:11" ht="12.75">
      <c r="B33" s="153" t="s">
        <v>311</v>
      </c>
      <c r="C33" s="145">
        <v>871</v>
      </c>
      <c r="D33" s="144" t="s">
        <v>88</v>
      </c>
      <c r="E33" s="145" t="s">
        <v>162</v>
      </c>
      <c r="F33" s="146" t="s">
        <v>312</v>
      </c>
      <c r="G33" s="147" t="s">
        <v>344</v>
      </c>
      <c r="H33" s="148" t="s">
        <v>346</v>
      </c>
      <c r="I33" s="144" t="s">
        <v>318</v>
      </c>
      <c r="J33" s="173">
        <v>23.2</v>
      </c>
      <c r="K33" s="173">
        <v>23.2</v>
      </c>
    </row>
    <row r="34" spans="2:11" ht="38.25">
      <c r="B34" s="156" t="s">
        <v>348</v>
      </c>
      <c r="C34" s="158">
        <v>871</v>
      </c>
      <c r="D34" s="157" t="s">
        <v>88</v>
      </c>
      <c r="E34" s="158">
        <v>13</v>
      </c>
      <c r="F34" s="159" t="s">
        <v>88</v>
      </c>
      <c r="G34" s="160" t="s">
        <v>293</v>
      </c>
      <c r="H34" s="161" t="s">
        <v>294</v>
      </c>
      <c r="I34" s="162"/>
      <c r="J34" s="163">
        <f aca="true" t="shared" si="3" ref="J34:K36">J35</f>
        <v>640</v>
      </c>
      <c r="K34" s="163">
        <f t="shared" si="3"/>
        <v>650</v>
      </c>
    </row>
    <row r="35" spans="2:11" ht="72">
      <c r="B35" s="175" t="s">
        <v>349</v>
      </c>
      <c r="C35" s="145">
        <v>871</v>
      </c>
      <c r="D35" s="144" t="s">
        <v>88</v>
      </c>
      <c r="E35" s="145" t="s">
        <v>162</v>
      </c>
      <c r="F35" s="146" t="s">
        <v>88</v>
      </c>
      <c r="G35" s="147" t="s">
        <v>350</v>
      </c>
      <c r="H35" s="148" t="s">
        <v>294</v>
      </c>
      <c r="I35" s="144"/>
      <c r="J35" s="173">
        <f t="shared" si="3"/>
        <v>640</v>
      </c>
      <c r="K35" s="173">
        <f t="shared" si="3"/>
        <v>650</v>
      </c>
    </row>
    <row r="36" spans="2:11" ht="84">
      <c r="B36" s="175" t="s">
        <v>351</v>
      </c>
      <c r="C36" s="145">
        <v>871</v>
      </c>
      <c r="D36" s="144" t="s">
        <v>88</v>
      </c>
      <c r="E36" s="145" t="s">
        <v>162</v>
      </c>
      <c r="F36" s="146" t="s">
        <v>88</v>
      </c>
      <c r="G36" s="147" t="s">
        <v>350</v>
      </c>
      <c r="H36" s="148" t="s">
        <v>352</v>
      </c>
      <c r="I36" s="144"/>
      <c r="J36" s="173">
        <f t="shared" si="3"/>
        <v>640</v>
      </c>
      <c r="K36" s="173">
        <f t="shared" si="3"/>
        <v>650</v>
      </c>
    </row>
    <row r="37" spans="2:11" ht="25.5">
      <c r="B37" s="153" t="s">
        <v>307</v>
      </c>
      <c r="C37" s="145">
        <v>871</v>
      </c>
      <c r="D37" s="144" t="s">
        <v>88</v>
      </c>
      <c r="E37" s="145" t="s">
        <v>162</v>
      </c>
      <c r="F37" s="146" t="s">
        <v>88</v>
      </c>
      <c r="G37" s="147" t="s">
        <v>350</v>
      </c>
      <c r="H37" s="148" t="s">
        <v>352</v>
      </c>
      <c r="I37" s="144" t="s">
        <v>308</v>
      </c>
      <c r="J37" s="173">
        <v>640</v>
      </c>
      <c r="K37" s="173">
        <v>650</v>
      </c>
    </row>
    <row r="38" spans="2:11" ht="38.25">
      <c r="B38" s="156" t="s">
        <v>353</v>
      </c>
      <c r="C38" s="158">
        <v>871</v>
      </c>
      <c r="D38" s="157" t="s">
        <v>88</v>
      </c>
      <c r="E38" s="158" t="s">
        <v>162</v>
      </c>
      <c r="F38" s="159" t="s">
        <v>89</v>
      </c>
      <c r="G38" s="160" t="s">
        <v>293</v>
      </c>
      <c r="H38" s="161" t="s">
        <v>294</v>
      </c>
      <c r="I38" s="162"/>
      <c r="J38" s="163">
        <f>J39</f>
        <v>280.4</v>
      </c>
      <c r="K38" s="163">
        <f>K39</f>
        <v>293.2</v>
      </c>
    </row>
    <row r="39" spans="2:11" ht="59.25" customHeight="1">
      <c r="B39" s="175" t="s">
        <v>354</v>
      </c>
      <c r="C39" s="145">
        <v>871</v>
      </c>
      <c r="D39" s="144" t="s">
        <v>88</v>
      </c>
      <c r="E39" s="145" t="s">
        <v>162</v>
      </c>
      <c r="F39" s="146" t="s">
        <v>89</v>
      </c>
      <c r="G39" s="147" t="s">
        <v>336</v>
      </c>
      <c r="H39" s="148" t="s">
        <v>294</v>
      </c>
      <c r="I39" s="144"/>
      <c r="J39" s="173">
        <f>J40+J42+J44</f>
        <v>280.4</v>
      </c>
      <c r="K39" s="173">
        <f>K40+K42+K44</f>
        <v>293.2</v>
      </c>
    </row>
    <row r="40" spans="2:11" ht="96">
      <c r="B40" s="175" t="s">
        <v>356</v>
      </c>
      <c r="C40" s="145">
        <v>871</v>
      </c>
      <c r="D40" s="144" t="s">
        <v>88</v>
      </c>
      <c r="E40" s="145" t="s">
        <v>162</v>
      </c>
      <c r="F40" s="146" t="s">
        <v>89</v>
      </c>
      <c r="G40" s="147" t="s">
        <v>336</v>
      </c>
      <c r="H40" s="148" t="s">
        <v>355</v>
      </c>
      <c r="I40" s="144"/>
      <c r="J40" s="173">
        <f>J41</f>
        <v>150</v>
      </c>
      <c r="K40" s="173">
        <f>K41</f>
        <v>160</v>
      </c>
    </row>
    <row r="41" spans="2:11" ht="25.5">
      <c r="B41" s="153" t="s">
        <v>307</v>
      </c>
      <c r="C41" s="145">
        <v>871</v>
      </c>
      <c r="D41" s="144" t="s">
        <v>88</v>
      </c>
      <c r="E41" s="145" t="s">
        <v>162</v>
      </c>
      <c r="F41" s="146" t="s">
        <v>89</v>
      </c>
      <c r="G41" s="147" t="s">
        <v>336</v>
      </c>
      <c r="H41" s="148" t="s">
        <v>355</v>
      </c>
      <c r="I41" s="144" t="s">
        <v>308</v>
      </c>
      <c r="J41" s="173">
        <v>150</v>
      </c>
      <c r="K41" s="173">
        <v>160</v>
      </c>
    </row>
    <row r="42" spans="2:11" ht="72.75" customHeight="1">
      <c r="B42" s="175" t="s">
        <v>358</v>
      </c>
      <c r="C42" s="145">
        <v>871</v>
      </c>
      <c r="D42" s="144" t="s">
        <v>88</v>
      </c>
      <c r="E42" s="145" t="s">
        <v>162</v>
      </c>
      <c r="F42" s="146" t="s">
        <v>89</v>
      </c>
      <c r="G42" s="147" t="s">
        <v>336</v>
      </c>
      <c r="H42" s="148" t="s">
        <v>357</v>
      </c>
      <c r="I42" s="144"/>
      <c r="J42" s="173">
        <f>J43</f>
        <v>80</v>
      </c>
      <c r="K42" s="173">
        <f>K43</f>
        <v>80</v>
      </c>
    </row>
    <row r="43" spans="2:11" ht="25.5">
      <c r="B43" s="153" t="s">
        <v>307</v>
      </c>
      <c r="C43" s="145">
        <v>871</v>
      </c>
      <c r="D43" s="144" t="s">
        <v>88</v>
      </c>
      <c r="E43" s="145" t="s">
        <v>162</v>
      </c>
      <c r="F43" s="146" t="s">
        <v>89</v>
      </c>
      <c r="G43" s="147" t="s">
        <v>336</v>
      </c>
      <c r="H43" s="148" t="s">
        <v>357</v>
      </c>
      <c r="I43" s="144" t="s">
        <v>308</v>
      </c>
      <c r="J43" s="173">
        <v>80</v>
      </c>
      <c r="K43" s="173">
        <v>80</v>
      </c>
    </row>
    <row r="44" spans="2:11" ht="84">
      <c r="B44" s="175" t="s">
        <v>359</v>
      </c>
      <c r="C44" s="145">
        <v>871</v>
      </c>
      <c r="D44" s="144" t="s">
        <v>88</v>
      </c>
      <c r="E44" s="145" t="s">
        <v>162</v>
      </c>
      <c r="F44" s="146" t="s">
        <v>89</v>
      </c>
      <c r="G44" s="147" t="s">
        <v>336</v>
      </c>
      <c r="H44" s="148" t="s">
        <v>364</v>
      </c>
      <c r="I44" s="144"/>
      <c r="J44" s="173">
        <f>J45</f>
        <v>50.4</v>
      </c>
      <c r="K44" s="173">
        <f>K45</f>
        <v>53.2</v>
      </c>
    </row>
    <row r="45" spans="2:11" ht="25.5">
      <c r="B45" s="153" t="s">
        <v>307</v>
      </c>
      <c r="C45" s="145">
        <v>871</v>
      </c>
      <c r="D45" s="144" t="s">
        <v>88</v>
      </c>
      <c r="E45" s="145" t="s">
        <v>162</v>
      </c>
      <c r="F45" s="146" t="s">
        <v>89</v>
      </c>
      <c r="G45" s="147" t="s">
        <v>336</v>
      </c>
      <c r="H45" s="148" t="s">
        <v>364</v>
      </c>
      <c r="I45" s="144" t="s">
        <v>308</v>
      </c>
      <c r="J45" s="173">
        <v>50.4</v>
      </c>
      <c r="K45" s="173">
        <v>53.2</v>
      </c>
    </row>
    <row r="46" spans="2:11" ht="12.75">
      <c r="B46" s="194" t="s">
        <v>95</v>
      </c>
      <c r="C46" s="145">
        <v>871</v>
      </c>
      <c r="D46" s="133" t="s">
        <v>91</v>
      </c>
      <c r="E46" s="133" t="s">
        <v>85</v>
      </c>
      <c r="F46" s="186"/>
      <c r="G46" s="187"/>
      <c r="H46" s="188" t="s">
        <v>86</v>
      </c>
      <c r="I46" s="128" t="s">
        <v>84</v>
      </c>
      <c r="J46" s="129">
        <f aca="true" t="shared" si="4" ref="J46:K49">J47</f>
        <v>154.9</v>
      </c>
      <c r="K46" s="129">
        <f t="shared" si="4"/>
        <v>154.9</v>
      </c>
    </row>
    <row r="47" spans="2:11" ht="14.25">
      <c r="B47" s="189" t="s">
        <v>78</v>
      </c>
      <c r="C47" s="145">
        <v>871</v>
      </c>
      <c r="D47" s="133" t="s">
        <v>91</v>
      </c>
      <c r="E47" s="176" t="s">
        <v>89</v>
      </c>
      <c r="F47" s="190"/>
      <c r="G47" s="191"/>
      <c r="H47" s="192" t="s">
        <v>86</v>
      </c>
      <c r="I47" s="128" t="s">
        <v>84</v>
      </c>
      <c r="J47" s="129">
        <f t="shared" si="4"/>
        <v>154.9</v>
      </c>
      <c r="K47" s="129">
        <f t="shared" si="4"/>
        <v>154.9</v>
      </c>
    </row>
    <row r="48" spans="2:11" ht="12.75">
      <c r="B48" s="156" t="s">
        <v>365</v>
      </c>
      <c r="C48" s="158">
        <v>871</v>
      </c>
      <c r="D48" s="157" t="s">
        <v>91</v>
      </c>
      <c r="E48" s="158" t="s">
        <v>89</v>
      </c>
      <c r="F48" s="159" t="s">
        <v>253</v>
      </c>
      <c r="G48" s="160" t="s">
        <v>293</v>
      </c>
      <c r="H48" s="161" t="s">
        <v>294</v>
      </c>
      <c r="I48" s="162"/>
      <c r="J48" s="163">
        <f t="shared" si="4"/>
        <v>154.9</v>
      </c>
      <c r="K48" s="163">
        <f t="shared" si="4"/>
        <v>154.9</v>
      </c>
    </row>
    <row r="49" spans="2:11" ht="12.75">
      <c r="B49" s="153" t="s">
        <v>366</v>
      </c>
      <c r="C49" s="145">
        <v>871</v>
      </c>
      <c r="D49" s="144" t="s">
        <v>91</v>
      </c>
      <c r="E49" s="145" t="s">
        <v>89</v>
      </c>
      <c r="F49" s="186" t="s">
        <v>253</v>
      </c>
      <c r="G49" s="187" t="s">
        <v>367</v>
      </c>
      <c r="H49" s="188" t="s">
        <v>294</v>
      </c>
      <c r="I49" s="186"/>
      <c r="J49" s="193">
        <f t="shared" si="4"/>
        <v>154.9</v>
      </c>
      <c r="K49" s="193">
        <f t="shared" si="4"/>
        <v>154.9</v>
      </c>
    </row>
    <row r="50" spans="2:11" ht="51">
      <c r="B50" s="153" t="s">
        <v>368</v>
      </c>
      <c r="C50" s="145">
        <v>871</v>
      </c>
      <c r="D50" s="144" t="s">
        <v>91</v>
      </c>
      <c r="E50" s="145" t="s">
        <v>89</v>
      </c>
      <c r="F50" s="186" t="s">
        <v>253</v>
      </c>
      <c r="G50" s="187" t="s">
        <v>367</v>
      </c>
      <c r="H50" s="188" t="s">
        <v>369</v>
      </c>
      <c r="I50" s="186"/>
      <c r="J50" s="179">
        <f>J51+J52</f>
        <v>154.9</v>
      </c>
      <c r="K50" s="179">
        <f>K51+K52</f>
        <v>154.9</v>
      </c>
    </row>
    <row r="51" spans="2:11" ht="51">
      <c r="B51" s="153" t="s">
        <v>299</v>
      </c>
      <c r="C51" s="145">
        <v>871</v>
      </c>
      <c r="D51" s="144" t="s">
        <v>91</v>
      </c>
      <c r="E51" s="145" t="s">
        <v>89</v>
      </c>
      <c r="F51" s="186" t="s">
        <v>253</v>
      </c>
      <c r="G51" s="187" t="s">
        <v>367</v>
      </c>
      <c r="H51" s="188" t="s">
        <v>369</v>
      </c>
      <c r="I51" s="186">
        <v>100</v>
      </c>
      <c r="J51" s="179">
        <v>134</v>
      </c>
      <c r="K51" s="179">
        <v>134</v>
      </c>
    </row>
    <row r="52" spans="2:11" ht="25.5">
      <c r="B52" s="153" t="s">
        <v>307</v>
      </c>
      <c r="C52" s="145">
        <v>871</v>
      </c>
      <c r="D52" s="144" t="s">
        <v>91</v>
      </c>
      <c r="E52" s="145" t="s">
        <v>89</v>
      </c>
      <c r="F52" s="186" t="s">
        <v>253</v>
      </c>
      <c r="G52" s="187" t="s">
        <v>367</v>
      </c>
      <c r="H52" s="188" t="s">
        <v>369</v>
      </c>
      <c r="I52" s="186" t="s">
        <v>308</v>
      </c>
      <c r="J52" s="179">
        <f>7+13.9</f>
        <v>20.9</v>
      </c>
      <c r="K52" s="179">
        <f>7+13.9</f>
        <v>20.9</v>
      </c>
    </row>
    <row r="53" spans="2:11" ht="24">
      <c r="B53" s="194" t="s">
        <v>370</v>
      </c>
      <c r="C53" s="145">
        <v>871</v>
      </c>
      <c r="D53" s="176" t="s">
        <v>89</v>
      </c>
      <c r="E53" s="133" t="s">
        <v>85</v>
      </c>
      <c r="F53" s="186"/>
      <c r="G53" s="187"/>
      <c r="H53" s="188" t="s">
        <v>86</v>
      </c>
      <c r="I53" s="98"/>
      <c r="J53" s="199">
        <f>J54</f>
        <v>48.7</v>
      </c>
      <c r="K53" s="199">
        <f>K54</f>
        <v>48.7</v>
      </c>
    </row>
    <row r="54" spans="2:11" ht="12.75">
      <c r="B54" s="197" t="s">
        <v>373</v>
      </c>
      <c r="C54" s="145">
        <v>871</v>
      </c>
      <c r="D54" s="198" t="s">
        <v>89</v>
      </c>
      <c r="E54" s="198" t="s">
        <v>118</v>
      </c>
      <c r="F54" s="146"/>
      <c r="G54" s="147"/>
      <c r="H54" s="148"/>
      <c r="I54" s="133"/>
      <c r="J54" s="201">
        <f>J55+J59</f>
        <v>48.7</v>
      </c>
      <c r="K54" s="201">
        <f>K55+K59</f>
        <v>48.7</v>
      </c>
    </row>
    <row r="55" spans="2:11" ht="38.25">
      <c r="B55" s="156" t="s">
        <v>348</v>
      </c>
      <c r="C55" s="158">
        <v>871</v>
      </c>
      <c r="D55" s="157" t="s">
        <v>89</v>
      </c>
      <c r="E55" s="158" t="s">
        <v>118</v>
      </c>
      <c r="F55" s="159" t="s">
        <v>88</v>
      </c>
      <c r="G55" s="160" t="s">
        <v>293</v>
      </c>
      <c r="H55" s="161" t="s">
        <v>294</v>
      </c>
      <c r="I55" s="162"/>
      <c r="J55" s="163">
        <f aca="true" t="shared" si="5" ref="J55:K57">J56</f>
        <v>25</v>
      </c>
      <c r="K55" s="163">
        <f t="shared" si="5"/>
        <v>25</v>
      </c>
    </row>
    <row r="56" spans="2:11" ht="76.5">
      <c r="B56" s="196" t="s">
        <v>374</v>
      </c>
      <c r="C56" s="145">
        <v>871</v>
      </c>
      <c r="D56" s="144" t="s">
        <v>89</v>
      </c>
      <c r="E56" s="145" t="s">
        <v>118</v>
      </c>
      <c r="F56" s="146" t="s">
        <v>88</v>
      </c>
      <c r="G56" s="147" t="s">
        <v>336</v>
      </c>
      <c r="H56" s="148" t="s">
        <v>294</v>
      </c>
      <c r="I56" s="128"/>
      <c r="J56" s="193">
        <f t="shared" si="5"/>
        <v>25</v>
      </c>
      <c r="K56" s="193">
        <f t="shared" si="5"/>
        <v>25</v>
      </c>
    </row>
    <row r="57" spans="2:11" ht="102">
      <c r="B57" s="196" t="s">
        <v>376</v>
      </c>
      <c r="C57" s="145">
        <v>871</v>
      </c>
      <c r="D57" s="144" t="s">
        <v>89</v>
      </c>
      <c r="E57" s="145" t="s">
        <v>118</v>
      </c>
      <c r="F57" s="146" t="s">
        <v>88</v>
      </c>
      <c r="G57" s="147" t="s">
        <v>336</v>
      </c>
      <c r="H57" s="148" t="s">
        <v>375</v>
      </c>
      <c r="I57" s="128"/>
      <c r="J57" s="193">
        <f t="shared" si="5"/>
        <v>25</v>
      </c>
      <c r="K57" s="193">
        <f t="shared" si="5"/>
        <v>25</v>
      </c>
    </row>
    <row r="58" spans="2:11" ht="25.5">
      <c r="B58" s="153" t="s">
        <v>307</v>
      </c>
      <c r="C58" s="145">
        <v>871</v>
      </c>
      <c r="D58" s="144" t="s">
        <v>89</v>
      </c>
      <c r="E58" s="145" t="s">
        <v>118</v>
      </c>
      <c r="F58" s="146" t="s">
        <v>88</v>
      </c>
      <c r="G58" s="147" t="s">
        <v>336</v>
      </c>
      <c r="H58" s="148" t="s">
        <v>375</v>
      </c>
      <c r="I58" s="147">
        <v>200</v>
      </c>
      <c r="J58" s="193">
        <v>25</v>
      </c>
      <c r="K58" s="193">
        <v>25</v>
      </c>
    </row>
    <row r="59" spans="2:11" ht="38.25">
      <c r="B59" s="156" t="s">
        <v>377</v>
      </c>
      <c r="C59" s="158">
        <v>871</v>
      </c>
      <c r="D59" s="157" t="s">
        <v>89</v>
      </c>
      <c r="E59" s="158" t="s">
        <v>118</v>
      </c>
      <c r="F59" s="159" t="s">
        <v>93</v>
      </c>
      <c r="G59" s="160" t="s">
        <v>293</v>
      </c>
      <c r="H59" s="161" t="s">
        <v>294</v>
      </c>
      <c r="I59" s="162"/>
      <c r="J59" s="163">
        <f aca="true" t="shared" si="6" ref="J59:K61">J60</f>
        <v>23.7</v>
      </c>
      <c r="K59" s="163">
        <f t="shared" si="6"/>
        <v>23.7</v>
      </c>
    </row>
    <row r="60" spans="2:11" ht="76.5">
      <c r="B60" s="196" t="s">
        <v>378</v>
      </c>
      <c r="C60" s="145">
        <v>871</v>
      </c>
      <c r="D60" s="144" t="s">
        <v>89</v>
      </c>
      <c r="E60" s="145" t="s">
        <v>118</v>
      </c>
      <c r="F60" s="146" t="s">
        <v>93</v>
      </c>
      <c r="G60" s="147" t="s">
        <v>336</v>
      </c>
      <c r="H60" s="148" t="s">
        <v>294</v>
      </c>
      <c r="I60" s="147"/>
      <c r="J60" s="193">
        <f t="shared" si="6"/>
        <v>23.7</v>
      </c>
      <c r="K60" s="193">
        <f t="shared" si="6"/>
        <v>23.7</v>
      </c>
    </row>
    <row r="61" spans="2:11" ht="89.25">
      <c r="B61" s="200" t="s">
        <v>379</v>
      </c>
      <c r="C61" s="145">
        <v>871</v>
      </c>
      <c r="D61" s="144" t="s">
        <v>89</v>
      </c>
      <c r="E61" s="145" t="s">
        <v>118</v>
      </c>
      <c r="F61" s="146" t="s">
        <v>93</v>
      </c>
      <c r="G61" s="147" t="s">
        <v>336</v>
      </c>
      <c r="H61" s="148" t="s">
        <v>375</v>
      </c>
      <c r="I61" s="128"/>
      <c r="J61" s="193">
        <f t="shared" si="6"/>
        <v>23.7</v>
      </c>
      <c r="K61" s="193">
        <f t="shared" si="6"/>
        <v>23.7</v>
      </c>
    </row>
    <row r="62" spans="2:11" ht="25.5">
      <c r="B62" s="153" t="s">
        <v>307</v>
      </c>
      <c r="C62" s="145">
        <v>871</v>
      </c>
      <c r="D62" s="144" t="s">
        <v>89</v>
      </c>
      <c r="E62" s="145" t="s">
        <v>118</v>
      </c>
      <c r="F62" s="146" t="s">
        <v>93</v>
      </c>
      <c r="G62" s="147" t="s">
        <v>336</v>
      </c>
      <c r="H62" s="148" t="s">
        <v>375</v>
      </c>
      <c r="I62" s="147">
        <v>200</v>
      </c>
      <c r="J62" s="193">
        <v>23.7</v>
      </c>
      <c r="K62" s="193">
        <v>23.7</v>
      </c>
    </row>
    <row r="63" spans="2:11" ht="12.75">
      <c r="B63" s="202" t="s">
        <v>380</v>
      </c>
      <c r="C63" s="145">
        <v>871</v>
      </c>
      <c r="D63" s="176" t="s">
        <v>93</v>
      </c>
      <c r="E63" s="176"/>
      <c r="F63" s="146"/>
      <c r="G63" s="147"/>
      <c r="H63" s="148"/>
      <c r="I63" s="203"/>
      <c r="J63" s="129">
        <f>J64</f>
        <v>1220.7</v>
      </c>
      <c r="K63" s="129">
        <f>K64</f>
        <v>740.8</v>
      </c>
    </row>
    <row r="64" spans="2:11" ht="12.75">
      <c r="B64" s="130" t="s">
        <v>161</v>
      </c>
      <c r="C64" s="145">
        <v>871</v>
      </c>
      <c r="D64" s="176" t="s">
        <v>93</v>
      </c>
      <c r="E64" s="176" t="s">
        <v>120</v>
      </c>
      <c r="F64" s="146"/>
      <c r="G64" s="147"/>
      <c r="H64" s="148"/>
      <c r="I64" s="203"/>
      <c r="J64" s="129">
        <f>J65+J72</f>
        <v>1220.7</v>
      </c>
      <c r="K64" s="129">
        <f>K65+K72</f>
        <v>740.8</v>
      </c>
    </row>
    <row r="65" spans="2:11" ht="38.25">
      <c r="B65" s="156" t="s">
        <v>381</v>
      </c>
      <c r="C65" s="158">
        <v>871</v>
      </c>
      <c r="D65" s="157" t="s">
        <v>93</v>
      </c>
      <c r="E65" s="158" t="s">
        <v>120</v>
      </c>
      <c r="F65" s="159" t="s">
        <v>91</v>
      </c>
      <c r="G65" s="160" t="s">
        <v>293</v>
      </c>
      <c r="H65" s="161" t="s">
        <v>294</v>
      </c>
      <c r="I65" s="162"/>
      <c r="J65" s="163">
        <f>J66+J69</f>
        <v>270.7</v>
      </c>
      <c r="K65" s="163">
        <f>K66+K69</f>
        <v>240.8</v>
      </c>
    </row>
    <row r="66" spans="2:11" ht="63.75">
      <c r="B66" s="200" t="s">
        <v>382</v>
      </c>
      <c r="C66" s="145">
        <v>871</v>
      </c>
      <c r="D66" s="144" t="s">
        <v>93</v>
      </c>
      <c r="E66" s="145" t="s">
        <v>120</v>
      </c>
      <c r="F66" s="146" t="s">
        <v>91</v>
      </c>
      <c r="G66" s="147" t="s">
        <v>344</v>
      </c>
      <c r="H66" s="148" t="s">
        <v>294</v>
      </c>
      <c r="I66" s="128"/>
      <c r="J66" s="193">
        <f>J67</f>
        <v>93.7</v>
      </c>
      <c r="K66" s="193">
        <f>K67</f>
        <v>123.7</v>
      </c>
    </row>
    <row r="67" spans="2:11" ht="51.75" customHeight="1">
      <c r="B67" s="109" t="s">
        <v>384</v>
      </c>
      <c r="C67" s="145">
        <v>871</v>
      </c>
      <c r="D67" s="144" t="s">
        <v>93</v>
      </c>
      <c r="E67" s="145" t="s">
        <v>120</v>
      </c>
      <c r="F67" s="146" t="s">
        <v>91</v>
      </c>
      <c r="G67" s="147" t="s">
        <v>344</v>
      </c>
      <c r="H67" s="148" t="s">
        <v>383</v>
      </c>
      <c r="I67" s="128"/>
      <c r="J67" s="193">
        <f>J68</f>
        <v>93.7</v>
      </c>
      <c r="K67" s="193">
        <f>K68</f>
        <v>123.7</v>
      </c>
    </row>
    <row r="68" spans="2:11" ht="25.5">
      <c r="B68" s="153" t="s">
        <v>307</v>
      </c>
      <c r="C68" s="145">
        <v>871</v>
      </c>
      <c r="D68" s="144" t="s">
        <v>93</v>
      </c>
      <c r="E68" s="145" t="s">
        <v>120</v>
      </c>
      <c r="F68" s="146" t="s">
        <v>91</v>
      </c>
      <c r="G68" s="147" t="s">
        <v>344</v>
      </c>
      <c r="H68" s="148" t="s">
        <v>383</v>
      </c>
      <c r="I68" s="147">
        <v>200</v>
      </c>
      <c r="J68" s="193">
        <v>93.7</v>
      </c>
      <c r="K68" s="193">
        <v>123.7</v>
      </c>
    </row>
    <row r="69" spans="2:11" ht="127.5">
      <c r="B69" s="204" t="s">
        <v>386</v>
      </c>
      <c r="C69" s="145">
        <v>871</v>
      </c>
      <c r="D69" s="144" t="s">
        <v>93</v>
      </c>
      <c r="E69" s="145" t="s">
        <v>120</v>
      </c>
      <c r="F69" s="146" t="s">
        <v>91</v>
      </c>
      <c r="G69" s="147" t="s">
        <v>385</v>
      </c>
      <c r="H69" s="148" t="s">
        <v>294</v>
      </c>
      <c r="I69" s="128"/>
      <c r="J69" s="193">
        <f>J70</f>
        <v>177</v>
      </c>
      <c r="K69" s="193">
        <f>K70</f>
        <v>117.1</v>
      </c>
    </row>
    <row r="70" spans="2:11" ht="96">
      <c r="B70" s="109" t="s">
        <v>388</v>
      </c>
      <c r="C70" s="145">
        <v>871</v>
      </c>
      <c r="D70" s="144" t="s">
        <v>93</v>
      </c>
      <c r="E70" s="145" t="s">
        <v>120</v>
      </c>
      <c r="F70" s="146" t="s">
        <v>91</v>
      </c>
      <c r="G70" s="147" t="s">
        <v>385</v>
      </c>
      <c r="H70" s="148" t="s">
        <v>387</v>
      </c>
      <c r="I70" s="128"/>
      <c r="J70" s="193">
        <f>J71</f>
        <v>177</v>
      </c>
      <c r="K70" s="193">
        <f>K71</f>
        <v>117.1</v>
      </c>
    </row>
    <row r="71" spans="2:11" ht="25.5">
      <c r="B71" s="153" t="s">
        <v>307</v>
      </c>
      <c r="C71" s="145">
        <v>871</v>
      </c>
      <c r="D71" s="144" t="s">
        <v>93</v>
      </c>
      <c r="E71" s="145" t="s">
        <v>120</v>
      </c>
      <c r="F71" s="146" t="s">
        <v>91</v>
      </c>
      <c r="G71" s="147" t="s">
        <v>385</v>
      </c>
      <c r="H71" s="148" t="s">
        <v>387</v>
      </c>
      <c r="I71" s="147">
        <v>200</v>
      </c>
      <c r="J71" s="193">
        <v>177</v>
      </c>
      <c r="K71" s="193">
        <v>117.1</v>
      </c>
    </row>
    <row r="72" spans="2:11" ht="12.75">
      <c r="B72" s="156" t="s">
        <v>311</v>
      </c>
      <c r="C72" s="158">
        <v>871</v>
      </c>
      <c r="D72" s="157" t="s">
        <v>93</v>
      </c>
      <c r="E72" s="158" t="s">
        <v>120</v>
      </c>
      <c r="F72" s="159" t="s">
        <v>312</v>
      </c>
      <c r="G72" s="160" t="s">
        <v>293</v>
      </c>
      <c r="H72" s="161" t="s">
        <v>294</v>
      </c>
      <c r="I72" s="162"/>
      <c r="J72" s="163">
        <f aca="true" t="shared" si="7" ref="J72:K74">J73</f>
        <v>950</v>
      </c>
      <c r="K72" s="163">
        <f t="shared" si="7"/>
        <v>500</v>
      </c>
    </row>
    <row r="73" spans="2:11" ht="24">
      <c r="B73" s="205" t="s">
        <v>389</v>
      </c>
      <c r="C73" s="145">
        <v>871</v>
      </c>
      <c r="D73" s="198" t="s">
        <v>93</v>
      </c>
      <c r="E73" s="198" t="s">
        <v>120</v>
      </c>
      <c r="F73" s="167" t="s">
        <v>312</v>
      </c>
      <c r="G73" s="168" t="s">
        <v>390</v>
      </c>
      <c r="H73" s="206" t="s">
        <v>294</v>
      </c>
      <c r="I73" s="128"/>
      <c r="J73" s="199">
        <f t="shared" si="7"/>
        <v>950</v>
      </c>
      <c r="K73" s="199">
        <f t="shared" si="7"/>
        <v>500</v>
      </c>
    </row>
    <row r="74" spans="2:11" ht="51">
      <c r="B74" s="153" t="s">
        <v>391</v>
      </c>
      <c r="C74" s="145">
        <v>871</v>
      </c>
      <c r="D74" s="207" t="s">
        <v>93</v>
      </c>
      <c r="E74" s="207" t="s">
        <v>120</v>
      </c>
      <c r="F74" s="146" t="s">
        <v>312</v>
      </c>
      <c r="G74" s="147" t="s">
        <v>390</v>
      </c>
      <c r="H74" s="148" t="s">
        <v>392</v>
      </c>
      <c r="I74" s="208"/>
      <c r="J74" s="195">
        <f t="shared" si="7"/>
        <v>950</v>
      </c>
      <c r="K74" s="195">
        <f t="shared" si="7"/>
        <v>500</v>
      </c>
    </row>
    <row r="75" spans="2:11" ht="25.5">
      <c r="B75" s="153" t="s">
        <v>307</v>
      </c>
      <c r="C75" s="145">
        <v>871</v>
      </c>
      <c r="D75" s="207" t="s">
        <v>93</v>
      </c>
      <c r="E75" s="207" t="s">
        <v>120</v>
      </c>
      <c r="F75" s="146" t="s">
        <v>312</v>
      </c>
      <c r="G75" s="147" t="s">
        <v>390</v>
      </c>
      <c r="H75" s="148" t="s">
        <v>392</v>
      </c>
      <c r="I75" s="209">
        <v>200</v>
      </c>
      <c r="J75" s="195">
        <v>950</v>
      </c>
      <c r="K75" s="195">
        <v>500</v>
      </c>
    </row>
    <row r="76" spans="2:11" ht="14.25">
      <c r="B76" s="122" t="s">
        <v>96</v>
      </c>
      <c r="C76" s="145">
        <v>871</v>
      </c>
      <c r="D76" s="133" t="s">
        <v>94</v>
      </c>
      <c r="E76" s="133" t="s">
        <v>85</v>
      </c>
      <c r="F76" s="146"/>
      <c r="G76" s="147"/>
      <c r="H76" s="148" t="s">
        <v>86</v>
      </c>
      <c r="I76" s="128" t="s">
        <v>84</v>
      </c>
      <c r="J76" s="199">
        <f>J77+J87+J118</f>
        <v>6857.599999999999</v>
      </c>
      <c r="K76" s="199">
        <f>K77+K87+K118</f>
        <v>15510.9</v>
      </c>
    </row>
    <row r="77" spans="2:11" ht="12.75">
      <c r="B77" s="219" t="s">
        <v>97</v>
      </c>
      <c r="C77" s="145">
        <v>871</v>
      </c>
      <c r="D77" s="133" t="s">
        <v>94</v>
      </c>
      <c r="E77" s="133" t="s">
        <v>88</v>
      </c>
      <c r="F77" s="146"/>
      <c r="G77" s="147"/>
      <c r="H77" s="148" t="s">
        <v>86</v>
      </c>
      <c r="I77" s="128" t="s">
        <v>84</v>
      </c>
      <c r="J77" s="199">
        <f>J78</f>
        <v>331.2</v>
      </c>
      <c r="K77" s="199">
        <f>K78</f>
        <v>350</v>
      </c>
    </row>
    <row r="78" spans="2:11" ht="38.25">
      <c r="B78" s="156" t="s">
        <v>348</v>
      </c>
      <c r="C78" s="158">
        <v>871</v>
      </c>
      <c r="D78" s="157" t="s">
        <v>94</v>
      </c>
      <c r="E78" s="158" t="s">
        <v>88</v>
      </c>
      <c r="F78" s="159" t="s">
        <v>88</v>
      </c>
      <c r="G78" s="160" t="s">
        <v>293</v>
      </c>
      <c r="H78" s="161" t="s">
        <v>294</v>
      </c>
      <c r="I78" s="162"/>
      <c r="J78" s="163">
        <f>J79+J84</f>
        <v>331.2</v>
      </c>
      <c r="K78" s="163">
        <f>K79+K84</f>
        <v>350</v>
      </c>
    </row>
    <row r="79" spans="2:11" ht="76.5">
      <c r="B79" s="218" t="s">
        <v>397</v>
      </c>
      <c r="C79" s="145">
        <v>871</v>
      </c>
      <c r="D79" s="217" t="s">
        <v>94</v>
      </c>
      <c r="E79" s="217" t="s">
        <v>88</v>
      </c>
      <c r="F79" s="146" t="s">
        <v>88</v>
      </c>
      <c r="G79" s="147" t="s">
        <v>344</v>
      </c>
      <c r="H79" s="148" t="s">
        <v>294</v>
      </c>
      <c r="I79" s="208"/>
      <c r="J79" s="195">
        <f>J80+J82</f>
        <v>181.2</v>
      </c>
      <c r="K79" s="195">
        <f>K80+K82</f>
        <v>200</v>
      </c>
    </row>
    <row r="80" spans="2:11" ht="89.25">
      <c r="B80" s="218" t="s">
        <v>400</v>
      </c>
      <c r="C80" s="145">
        <v>871</v>
      </c>
      <c r="D80" s="217" t="s">
        <v>94</v>
      </c>
      <c r="E80" s="217" t="s">
        <v>88</v>
      </c>
      <c r="F80" s="146" t="s">
        <v>88</v>
      </c>
      <c r="G80" s="147" t="s">
        <v>344</v>
      </c>
      <c r="H80" s="148" t="s">
        <v>398</v>
      </c>
      <c r="I80" s="208"/>
      <c r="J80" s="195">
        <f>J81</f>
        <v>81.2</v>
      </c>
      <c r="K80" s="195">
        <f>K81</f>
        <v>100</v>
      </c>
    </row>
    <row r="81" spans="2:11" ht="25.5">
      <c r="B81" s="218" t="s">
        <v>307</v>
      </c>
      <c r="C81" s="145">
        <v>871</v>
      </c>
      <c r="D81" s="217" t="s">
        <v>94</v>
      </c>
      <c r="E81" s="217" t="s">
        <v>88</v>
      </c>
      <c r="F81" s="146" t="s">
        <v>88</v>
      </c>
      <c r="G81" s="147" t="s">
        <v>344</v>
      </c>
      <c r="H81" s="148" t="s">
        <v>398</v>
      </c>
      <c r="I81" s="208">
        <v>200</v>
      </c>
      <c r="J81" s="195">
        <v>81.2</v>
      </c>
      <c r="K81" s="195">
        <v>100</v>
      </c>
    </row>
    <row r="82" spans="2:11" ht="89.25">
      <c r="B82" s="218" t="s">
        <v>401</v>
      </c>
      <c r="C82" s="145">
        <v>871</v>
      </c>
      <c r="D82" s="217" t="s">
        <v>94</v>
      </c>
      <c r="E82" s="217" t="s">
        <v>88</v>
      </c>
      <c r="F82" s="146" t="s">
        <v>88</v>
      </c>
      <c r="G82" s="147" t="s">
        <v>344</v>
      </c>
      <c r="H82" s="148" t="s">
        <v>399</v>
      </c>
      <c r="I82" s="208"/>
      <c r="J82" s="195">
        <f>J83</f>
        <v>100</v>
      </c>
      <c r="K82" s="195">
        <f>K83</f>
        <v>100</v>
      </c>
    </row>
    <row r="83" spans="2:11" ht="25.5">
      <c r="B83" s="218" t="s">
        <v>307</v>
      </c>
      <c r="C83" s="145">
        <v>871</v>
      </c>
      <c r="D83" s="217" t="s">
        <v>94</v>
      </c>
      <c r="E83" s="217" t="s">
        <v>88</v>
      </c>
      <c r="F83" s="146" t="s">
        <v>88</v>
      </c>
      <c r="G83" s="147" t="s">
        <v>344</v>
      </c>
      <c r="H83" s="148" t="s">
        <v>399</v>
      </c>
      <c r="I83" s="208">
        <v>200</v>
      </c>
      <c r="J83" s="195">
        <v>100</v>
      </c>
      <c r="K83" s="195">
        <v>100</v>
      </c>
    </row>
    <row r="84" spans="2:11" ht="102">
      <c r="B84" s="218" t="s">
        <v>402</v>
      </c>
      <c r="C84" s="145">
        <v>871</v>
      </c>
      <c r="D84" s="217" t="s">
        <v>94</v>
      </c>
      <c r="E84" s="217" t="s">
        <v>88</v>
      </c>
      <c r="F84" s="146" t="s">
        <v>88</v>
      </c>
      <c r="G84" s="147" t="s">
        <v>390</v>
      </c>
      <c r="H84" s="148" t="s">
        <v>294</v>
      </c>
      <c r="I84" s="208"/>
      <c r="J84" s="195">
        <f>J85</f>
        <v>150</v>
      </c>
      <c r="K84" s="195">
        <f>K85</f>
        <v>150</v>
      </c>
    </row>
    <row r="85" spans="2:11" ht="114.75">
      <c r="B85" s="218" t="s">
        <v>403</v>
      </c>
      <c r="C85" s="145">
        <v>871</v>
      </c>
      <c r="D85" s="217" t="s">
        <v>94</v>
      </c>
      <c r="E85" s="217" t="s">
        <v>88</v>
      </c>
      <c r="F85" s="146" t="s">
        <v>88</v>
      </c>
      <c r="G85" s="147" t="s">
        <v>390</v>
      </c>
      <c r="H85" s="148" t="s">
        <v>399</v>
      </c>
      <c r="I85" s="208"/>
      <c r="J85" s="195">
        <f>J86</f>
        <v>150</v>
      </c>
      <c r="K85" s="195">
        <f>K86</f>
        <v>150</v>
      </c>
    </row>
    <row r="86" spans="2:11" ht="25.5">
      <c r="B86" s="218" t="s">
        <v>307</v>
      </c>
      <c r="C86" s="145">
        <v>871</v>
      </c>
      <c r="D86" s="217" t="s">
        <v>94</v>
      </c>
      <c r="E86" s="217" t="s">
        <v>88</v>
      </c>
      <c r="F86" s="146" t="s">
        <v>88</v>
      </c>
      <c r="G86" s="147" t="s">
        <v>390</v>
      </c>
      <c r="H86" s="148" t="s">
        <v>399</v>
      </c>
      <c r="I86" s="208">
        <v>200</v>
      </c>
      <c r="J86" s="195">
        <v>150</v>
      </c>
      <c r="K86" s="195">
        <v>150</v>
      </c>
    </row>
    <row r="87" spans="2:11" ht="12.75">
      <c r="B87" s="219" t="s">
        <v>79</v>
      </c>
      <c r="C87" s="145">
        <v>871</v>
      </c>
      <c r="D87" s="215" t="s">
        <v>94</v>
      </c>
      <c r="E87" s="215" t="s">
        <v>91</v>
      </c>
      <c r="F87" s="167"/>
      <c r="G87" s="168"/>
      <c r="H87" s="206"/>
      <c r="I87" s="128"/>
      <c r="J87" s="199">
        <f>J88+J114+J104</f>
        <v>5563</v>
      </c>
      <c r="K87" s="199">
        <f>K88+K114+K104</f>
        <v>14187.9</v>
      </c>
    </row>
    <row r="88" spans="2:11" ht="38.25">
      <c r="B88" s="156" t="s">
        <v>348</v>
      </c>
      <c r="C88" s="158">
        <v>871</v>
      </c>
      <c r="D88" s="157" t="s">
        <v>94</v>
      </c>
      <c r="E88" s="158" t="s">
        <v>91</v>
      </c>
      <c r="F88" s="159" t="s">
        <v>88</v>
      </c>
      <c r="G88" s="160" t="s">
        <v>293</v>
      </c>
      <c r="H88" s="161" t="s">
        <v>294</v>
      </c>
      <c r="I88" s="162"/>
      <c r="J88" s="163">
        <f>J89+J98+J101</f>
        <v>493</v>
      </c>
      <c r="K88" s="163">
        <f>K89+K98+K101</f>
        <v>617.9</v>
      </c>
    </row>
    <row r="89" spans="2:11" ht="76.5">
      <c r="B89" s="218" t="s">
        <v>404</v>
      </c>
      <c r="C89" s="145">
        <v>871</v>
      </c>
      <c r="D89" s="217" t="s">
        <v>94</v>
      </c>
      <c r="E89" s="217" t="s">
        <v>91</v>
      </c>
      <c r="F89" s="146" t="s">
        <v>88</v>
      </c>
      <c r="G89" s="147" t="s">
        <v>336</v>
      </c>
      <c r="H89" s="148" t="s">
        <v>294</v>
      </c>
      <c r="I89" s="208"/>
      <c r="J89" s="195">
        <f>J90+J92+J94+J96</f>
        <v>340</v>
      </c>
      <c r="K89" s="195">
        <f>K90+K92+K94+K96</f>
        <v>317.9</v>
      </c>
    </row>
    <row r="90" spans="2:11" ht="89.25">
      <c r="B90" s="218" t="s">
        <v>406</v>
      </c>
      <c r="C90" s="145">
        <v>871</v>
      </c>
      <c r="D90" s="217" t="s">
        <v>94</v>
      </c>
      <c r="E90" s="217" t="s">
        <v>91</v>
      </c>
      <c r="F90" s="146" t="s">
        <v>88</v>
      </c>
      <c r="G90" s="147" t="s">
        <v>336</v>
      </c>
      <c r="H90" s="148" t="s">
        <v>405</v>
      </c>
      <c r="I90" s="208"/>
      <c r="J90" s="195">
        <f>J91</f>
        <v>110</v>
      </c>
      <c r="K90" s="195">
        <f>K91</f>
        <v>95</v>
      </c>
    </row>
    <row r="91" spans="2:11" ht="25.5">
      <c r="B91" s="218" t="s">
        <v>307</v>
      </c>
      <c r="C91" s="145">
        <v>871</v>
      </c>
      <c r="D91" s="217" t="s">
        <v>94</v>
      </c>
      <c r="E91" s="217" t="s">
        <v>91</v>
      </c>
      <c r="F91" s="146" t="s">
        <v>88</v>
      </c>
      <c r="G91" s="147" t="s">
        <v>336</v>
      </c>
      <c r="H91" s="148" t="s">
        <v>405</v>
      </c>
      <c r="I91" s="208">
        <v>200</v>
      </c>
      <c r="J91" s="195">
        <v>110</v>
      </c>
      <c r="K91" s="195">
        <v>95</v>
      </c>
    </row>
    <row r="92" spans="2:11" ht="89.25">
      <c r="B92" s="218" t="s">
        <v>407</v>
      </c>
      <c r="C92" s="145">
        <v>871</v>
      </c>
      <c r="D92" s="217" t="s">
        <v>94</v>
      </c>
      <c r="E92" s="217" t="s">
        <v>91</v>
      </c>
      <c r="F92" s="146" t="s">
        <v>88</v>
      </c>
      <c r="G92" s="147" t="s">
        <v>336</v>
      </c>
      <c r="H92" s="148" t="s">
        <v>410</v>
      </c>
      <c r="I92" s="208"/>
      <c r="J92" s="195">
        <f>J93</f>
        <v>80</v>
      </c>
      <c r="K92" s="195">
        <f>K93</f>
        <v>40</v>
      </c>
    </row>
    <row r="93" spans="2:11" ht="24">
      <c r="B93" s="220" t="s">
        <v>411</v>
      </c>
      <c r="C93" s="145">
        <v>871</v>
      </c>
      <c r="D93" s="217" t="s">
        <v>94</v>
      </c>
      <c r="E93" s="217" t="s">
        <v>91</v>
      </c>
      <c r="F93" s="146" t="s">
        <v>88</v>
      </c>
      <c r="G93" s="147" t="s">
        <v>336</v>
      </c>
      <c r="H93" s="148" t="s">
        <v>410</v>
      </c>
      <c r="I93" s="208">
        <v>400</v>
      </c>
      <c r="J93" s="195">
        <v>80</v>
      </c>
      <c r="K93" s="195">
        <v>40</v>
      </c>
    </row>
    <row r="94" spans="2:11" ht="89.25">
      <c r="B94" s="218" t="s">
        <v>409</v>
      </c>
      <c r="C94" s="145">
        <v>871</v>
      </c>
      <c r="D94" s="217" t="s">
        <v>94</v>
      </c>
      <c r="E94" s="217" t="s">
        <v>91</v>
      </c>
      <c r="F94" s="146" t="s">
        <v>88</v>
      </c>
      <c r="G94" s="147" t="s">
        <v>336</v>
      </c>
      <c r="H94" s="148" t="s">
        <v>412</v>
      </c>
      <c r="I94" s="208"/>
      <c r="J94" s="195">
        <f>J95</f>
        <v>80</v>
      </c>
      <c r="K94" s="195">
        <f>K95</f>
        <v>112.9</v>
      </c>
    </row>
    <row r="95" spans="2:11" ht="25.5">
      <c r="B95" s="218" t="s">
        <v>307</v>
      </c>
      <c r="C95" s="145">
        <v>871</v>
      </c>
      <c r="D95" s="217" t="s">
        <v>94</v>
      </c>
      <c r="E95" s="217" t="s">
        <v>91</v>
      </c>
      <c r="F95" s="146" t="s">
        <v>88</v>
      </c>
      <c r="G95" s="147" t="s">
        <v>336</v>
      </c>
      <c r="H95" s="148" t="s">
        <v>412</v>
      </c>
      <c r="I95" s="208">
        <v>200</v>
      </c>
      <c r="J95" s="195">
        <v>80</v>
      </c>
      <c r="K95" s="195">
        <v>112.9</v>
      </c>
    </row>
    <row r="96" spans="2:11" ht="89.25">
      <c r="B96" s="218" t="s">
        <v>408</v>
      </c>
      <c r="C96" s="145">
        <v>871</v>
      </c>
      <c r="D96" s="217" t="s">
        <v>94</v>
      </c>
      <c r="E96" s="217" t="s">
        <v>91</v>
      </c>
      <c r="F96" s="146" t="s">
        <v>88</v>
      </c>
      <c r="G96" s="147" t="s">
        <v>336</v>
      </c>
      <c r="H96" s="148" t="s">
        <v>413</v>
      </c>
      <c r="I96" s="208"/>
      <c r="J96" s="195">
        <f>J97</f>
        <v>70</v>
      </c>
      <c r="K96" s="195">
        <f>K97</f>
        <v>70</v>
      </c>
    </row>
    <row r="97" spans="2:11" ht="25.5">
      <c r="B97" s="218" t="s">
        <v>307</v>
      </c>
      <c r="C97" s="145">
        <v>871</v>
      </c>
      <c r="D97" s="217" t="s">
        <v>94</v>
      </c>
      <c r="E97" s="217" t="s">
        <v>91</v>
      </c>
      <c r="F97" s="146" t="s">
        <v>88</v>
      </c>
      <c r="G97" s="147" t="s">
        <v>336</v>
      </c>
      <c r="H97" s="148" t="s">
        <v>413</v>
      </c>
      <c r="I97" s="208">
        <v>200</v>
      </c>
      <c r="J97" s="195">
        <v>70</v>
      </c>
      <c r="K97" s="195">
        <v>70</v>
      </c>
    </row>
    <row r="98" spans="2:11" ht="76.5">
      <c r="B98" s="218" t="s">
        <v>414</v>
      </c>
      <c r="C98" s="145">
        <v>871</v>
      </c>
      <c r="D98" s="217" t="s">
        <v>94</v>
      </c>
      <c r="E98" s="217" t="s">
        <v>91</v>
      </c>
      <c r="F98" s="146" t="s">
        <v>88</v>
      </c>
      <c r="G98" s="147" t="s">
        <v>296</v>
      </c>
      <c r="H98" s="148"/>
      <c r="I98" s="208"/>
      <c r="J98" s="221">
        <f>J99</f>
        <v>0</v>
      </c>
      <c r="K98" s="221">
        <f>K99</f>
        <v>100</v>
      </c>
    </row>
    <row r="99" spans="2:11" ht="72">
      <c r="B99" s="220" t="s">
        <v>56</v>
      </c>
      <c r="C99" s="145">
        <v>871</v>
      </c>
      <c r="D99" s="217" t="s">
        <v>94</v>
      </c>
      <c r="E99" s="217" t="s">
        <v>91</v>
      </c>
      <c r="F99" s="146" t="s">
        <v>88</v>
      </c>
      <c r="G99" s="147" t="s">
        <v>296</v>
      </c>
      <c r="H99" s="148" t="s">
        <v>55</v>
      </c>
      <c r="I99" s="148"/>
      <c r="J99" s="221">
        <f>J100</f>
        <v>0</v>
      </c>
      <c r="K99" s="221">
        <f>K100</f>
        <v>100</v>
      </c>
    </row>
    <row r="100" spans="2:11" ht="24">
      <c r="B100" s="220" t="s">
        <v>411</v>
      </c>
      <c r="C100" s="145">
        <v>871</v>
      </c>
      <c r="D100" s="217" t="s">
        <v>94</v>
      </c>
      <c r="E100" s="217" t="s">
        <v>91</v>
      </c>
      <c r="F100" s="146" t="s">
        <v>88</v>
      </c>
      <c r="G100" s="147" t="s">
        <v>296</v>
      </c>
      <c r="H100" s="148" t="s">
        <v>55</v>
      </c>
      <c r="I100" s="148">
        <v>400</v>
      </c>
      <c r="J100" s="221"/>
      <c r="K100" s="221">
        <v>100</v>
      </c>
    </row>
    <row r="101" spans="2:11" ht="76.5">
      <c r="B101" s="218" t="s">
        <v>421</v>
      </c>
      <c r="C101" s="145">
        <v>871</v>
      </c>
      <c r="D101" s="217" t="s">
        <v>94</v>
      </c>
      <c r="E101" s="217" t="s">
        <v>91</v>
      </c>
      <c r="F101" s="146" t="s">
        <v>88</v>
      </c>
      <c r="G101" s="147" t="s">
        <v>385</v>
      </c>
      <c r="H101" s="148"/>
      <c r="I101" s="208"/>
      <c r="J101" s="221">
        <f>J102</f>
        <v>153</v>
      </c>
      <c r="K101" s="221">
        <f>K102</f>
        <v>200</v>
      </c>
    </row>
    <row r="102" spans="2:11" ht="96.75" customHeight="1">
      <c r="B102" s="200" t="s">
        <v>422</v>
      </c>
      <c r="C102" s="145">
        <v>871</v>
      </c>
      <c r="D102" s="217" t="s">
        <v>94</v>
      </c>
      <c r="E102" s="217" t="s">
        <v>91</v>
      </c>
      <c r="F102" s="146" t="s">
        <v>88</v>
      </c>
      <c r="G102" s="147" t="s">
        <v>385</v>
      </c>
      <c r="H102" s="148" t="s">
        <v>405</v>
      </c>
      <c r="I102" s="148"/>
      <c r="J102" s="221">
        <f>J103</f>
        <v>153</v>
      </c>
      <c r="K102" s="221">
        <f>K103</f>
        <v>200</v>
      </c>
    </row>
    <row r="103" spans="2:11" ht="25.5">
      <c r="B103" s="218" t="s">
        <v>307</v>
      </c>
      <c r="C103" s="145">
        <v>871</v>
      </c>
      <c r="D103" s="217" t="s">
        <v>94</v>
      </c>
      <c r="E103" s="217" t="s">
        <v>91</v>
      </c>
      <c r="F103" s="146" t="s">
        <v>88</v>
      </c>
      <c r="G103" s="147" t="s">
        <v>385</v>
      </c>
      <c r="H103" s="148" t="s">
        <v>405</v>
      </c>
      <c r="I103" s="148" t="s">
        <v>308</v>
      </c>
      <c r="J103" s="195">
        <v>153</v>
      </c>
      <c r="K103" s="195">
        <v>200</v>
      </c>
    </row>
    <row r="104" spans="2:11" ht="12.75">
      <c r="B104" s="156" t="s">
        <v>311</v>
      </c>
      <c r="C104" s="158">
        <v>871</v>
      </c>
      <c r="D104" s="157" t="s">
        <v>94</v>
      </c>
      <c r="E104" s="158" t="s">
        <v>91</v>
      </c>
      <c r="F104" s="159" t="s">
        <v>312</v>
      </c>
      <c r="G104" s="160"/>
      <c r="H104" s="161"/>
      <c r="I104" s="162"/>
      <c r="J104" s="163">
        <f>J105</f>
        <v>5000</v>
      </c>
      <c r="K104" s="163">
        <f>K105</f>
        <v>13500</v>
      </c>
    </row>
    <row r="105" spans="2:11" ht="25.5">
      <c r="B105" s="153" t="s">
        <v>389</v>
      </c>
      <c r="C105" s="145">
        <v>871</v>
      </c>
      <c r="D105" s="223" t="s">
        <v>94</v>
      </c>
      <c r="E105" s="223" t="s">
        <v>91</v>
      </c>
      <c r="F105" s="146" t="s">
        <v>312</v>
      </c>
      <c r="G105" s="147" t="s">
        <v>390</v>
      </c>
      <c r="H105" s="148" t="s">
        <v>294</v>
      </c>
      <c r="I105" s="208"/>
      <c r="J105" s="195">
        <f>J106+J108+J110+J112</f>
        <v>5000</v>
      </c>
      <c r="K105" s="195">
        <f>K106+K108+K110+K112</f>
        <v>13500</v>
      </c>
    </row>
    <row r="106" spans="2:11" ht="24">
      <c r="B106" s="175" t="s">
        <v>57</v>
      </c>
      <c r="C106" s="145">
        <v>871</v>
      </c>
      <c r="D106" s="223" t="s">
        <v>94</v>
      </c>
      <c r="E106" s="223" t="s">
        <v>91</v>
      </c>
      <c r="F106" s="146" t="s">
        <v>312</v>
      </c>
      <c r="G106" s="147" t="s">
        <v>390</v>
      </c>
      <c r="H106" s="148" t="s">
        <v>58</v>
      </c>
      <c r="I106" s="208"/>
      <c r="J106" s="195">
        <f>J107</f>
        <v>0</v>
      </c>
      <c r="K106" s="195">
        <f>K107</f>
        <v>2500</v>
      </c>
    </row>
    <row r="107" spans="2:11" ht="24">
      <c r="B107" s="220" t="s">
        <v>411</v>
      </c>
      <c r="C107" s="145">
        <v>871</v>
      </c>
      <c r="D107" s="223" t="s">
        <v>94</v>
      </c>
      <c r="E107" s="223" t="s">
        <v>91</v>
      </c>
      <c r="F107" s="146" t="s">
        <v>312</v>
      </c>
      <c r="G107" s="147" t="s">
        <v>390</v>
      </c>
      <c r="H107" s="148" t="s">
        <v>58</v>
      </c>
      <c r="I107" s="148">
        <v>400</v>
      </c>
      <c r="J107" s="195"/>
      <c r="K107" s="195">
        <v>2500</v>
      </c>
    </row>
    <row r="108" spans="2:11" ht="27.75" customHeight="1">
      <c r="B108" s="175" t="s">
        <v>60</v>
      </c>
      <c r="C108" s="145">
        <v>871</v>
      </c>
      <c r="D108" s="223" t="s">
        <v>94</v>
      </c>
      <c r="E108" s="223" t="s">
        <v>91</v>
      </c>
      <c r="F108" s="146" t="s">
        <v>312</v>
      </c>
      <c r="G108" s="147" t="s">
        <v>390</v>
      </c>
      <c r="H108" s="148" t="s">
        <v>59</v>
      </c>
      <c r="I108" s="148"/>
      <c r="J108" s="195">
        <f>J109</f>
        <v>0</v>
      </c>
      <c r="K108" s="195">
        <f>K109</f>
        <v>7000</v>
      </c>
    </row>
    <row r="109" spans="2:11" ht="24">
      <c r="B109" s="220" t="s">
        <v>411</v>
      </c>
      <c r="C109" s="145">
        <v>871</v>
      </c>
      <c r="D109" s="223" t="s">
        <v>94</v>
      </c>
      <c r="E109" s="223" t="s">
        <v>91</v>
      </c>
      <c r="F109" s="146" t="s">
        <v>312</v>
      </c>
      <c r="G109" s="147" t="s">
        <v>390</v>
      </c>
      <c r="H109" s="148" t="s">
        <v>59</v>
      </c>
      <c r="I109" s="148">
        <v>400</v>
      </c>
      <c r="J109" s="195"/>
      <c r="K109" s="195">
        <v>7000</v>
      </c>
    </row>
    <row r="110" spans="2:11" ht="36">
      <c r="B110" s="175" t="s">
        <v>62</v>
      </c>
      <c r="C110" s="145">
        <v>871</v>
      </c>
      <c r="D110" s="223" t="s">
        <v>94</v>
      </c>
      <c r="E110" s="223" t="s">
        <v>91</v>
      </c>
      <c r="F110" s="146" t="s">
        <v>312</v>
      </c>
      <c r="G110" s="147" t="s">
        <v>390</v>
      </c>
      <c r="H110" s="148" t="s">
        <v>61</v>
      </c>
      <c r="I110" s="148"/>
      <c r="J110" s="195">
        <f>J111</f>
        <v>0</v>
      </c>
      <c r="K110" s="195">
        <f>K111</f>
        <v>4000</v>
      </c>
    </row>
    <row r="111" spans="2:11" ht="24">
      <c r="B111" s="220" t="s">
        <v>411</v>
      </c>
      <c r="C111" s="145">
        <v>871</v>
      </c>
      <c r="D111" s="223" t="s">
        <v>94</v>
      </c>
      <c r="E111" s="223" t="s">
        <v>91</v>
      </c>
      <c r="F111" s="146" t="s">
        <v>312</v>
      </c>
      <c r="G111" s="147" t="s">
        <v>390</v>
      </c>
      <c r="H111" s="148" t="s">
        <v>61</v>
      </c>
      <c r="I111" s="148" t="s">
        <v>53</v>
      </c>
      <c r="J111" s="195"/>
      <c r="K111" s="195">
        <v>4000</v>
      </c>
    </row>
    <row r="112" spans="2:11" ht="36">
      <c r="B112" s="10" t="s">
        <v>63</v>
      </c>
      <c r="C112" s="145">
        <v>871</v>
      </c>
      <c r="D112" s="223" t="s">
        <v>94</v>
      </c>
      <c r="E112" s="223" t="s">
        <v>91</v>
      </c>
      <c r="F112" s="146" t="s">
        <v>312</v>
      </c>
      <c r="G112" s="147" t="s">
        <v>390</v>
      </c>
      <c r="H112" s="148" t="s">
        <v>64</v>
      </c>
      <c r="I112" s="147"/>
      <c r="J112" s="195">
        <f>J113</f>
        <v>5000</v>
      </c>
      <c r="K112" s="195">
        <f>K113</f>
        <v>0</v>
      </c>
    </row>
    <row r="113" spans="2:11" ht="24">
      <c r="B113" s="220" t="s">
        <v>411</v>
      </c>
      <c r="C113" s="145">
        <v>871</v>
      </c>
      <c r="D113" s="223" t="s">
        <v>94</v>
      </c>
      <c r="E113" s="223" t="s">
        <v>91</v>
      </c>
      <c r="F113" s="146" t="s">
        <v>312</v>
      </c>
      <c r="G113" s="147" t="s">
        <v>390</v>
      </c>
      <c r="H113" s="148" t="s">
        <v>64</v>
      </c>
      <c r="I113" s="147" t="s">
        <v>53</v>
      </c>
      <c r="J113" s="195">
        <v>5000</v>
      </c>
      <c r="K113" s="195"/>
    </row>
    <row r="114" spans="2:11" ht="43.5" customHeight="1">
      <c r="B114" s="156" t="s">
        <v>0</v>
      </c>
      <c r="C114" s="158">
        <v>871</v>
      </c>
      <c r="D114" s="157" t="s">
        <v>94</v>
      </c>
      <c r="E114" s="158" t="s">
        <v>91</v>
      </c>
      <c r="F114" s="159" t="s">
        <v>91</v>
      </c>
      <c r="G114" s="160" t="s">
        <v>293</v>
      </c>
      <c r="H114" s="161" t="s">
        <v>294</v>
      </c>
      <c r="I114" s="162"/>
      <c r="J114" s="163">
        <f aca="true" t="shared" si="8" ref="J114:K116">J115</f>
        <v>70</v>
      </c>
      <c r="K114" s="163">
        <f t="shared" si="8"/>
        <v>70</v>
      </c>
    </row>
    <row r="115" spans="2:11" ht="76.5">
      <c r="B115" s="218" t="s">
        <v>1</v>
      </c>
      <c r="C115" s="145">
        <v>871</v>
      </c>
      <c r="D115" s="217" t="s">
        <v>94</v>
      </c>
      <c r="E115" s="217" t="s">
        <v>91</v>
      </c>
      <c r="F115" s="146" t="s">
        <v>91</v>
      </c>
      <c r="G115" s="147" t="s">
        <v>350</v>
      </c>
      <c r="H115" s="148" t="s">
        <v>294</v>
      </c>
      <c r="I115" s="208"/>
      <c r="J115" s="221">
        <f t="shared" si="8"/>
        <v>70</v>
      </c>
      <c r="K115" s="221">
        <f t="shared" si="8"/>
        <v>70</v>
      </c>
    </row>
    <row r="116" spans="2:11" ht="89.25">
      <c r="B116" s="218" t="s">
        <v>3</v>
      </c>
      <c r="C116" s="145">
        <v>871</v>
      </c>
      <c r="D116" s="217" t="s">
        <v>94</v>
      </c>
      <c r="E116" s="217" t="s">
        <v>91</v>
      </c>
      <c r="F116" s="146" t="s">
        <v>91</v>
      </c>
      <c r="G116" s="147" t="s">
        <v>350</v>
      </c>
      <c r="H116" s="148" t="s">
        <v>2</v>
      </c>
      <c r="I116" s="208"/>
      <c r="J116" s="221">
        <f t="shared" si="8"/>
        <v>70</v>
      </c>
      <c r="K116" s="221">
        <f t="shared" si="8"/>
        <v>70</v>
      </c>
    </row>
    <row r="117" spans="2:11" ht="25.5">
      <c r="B117" s="218" t="s">
        <v>307</v>
      </c>
      <c r="C117" s="145">
        <v>871</v>
      </c>
      <c r="D117" s="217" t="s">
        <v>94</v>
      </c>
      <c r="E117" s="217" t="s">
        <v>91</v>
      </c>
      <c r="F117" s="146" t="s">
        <v>91</v>
      </c>
      <c r="G117" s="147" t="s">
        <v>350</v>
      </c>
      <c r="H117" s="148" t="s">
        <v>2</v>
      </c>
      <c r="I117" s="208">
        <v>200</v>
      </c>
      <c r="J117" s="221">
        <v>70</v>
      </c>
      <c r="K117" s="221">
        <v>70</v>
      </c>
    </row>
    <row r="118" spans="2:11" ht="12.75">
      <c r="B118" s="219" t="s">
        <v>80</v>
      </c>
      <c r="C118" s="145">
        <v>871</v>
      </c>
      <c r="D118" s="133" t="s">
        <v>94</v>
      </c>
      <c r="E118" s="133" t="s">
        <v>89</v>
      </c>
      <c r="F118" s="146"/>
      <c r="G118" s="147"/>
      <c r="H118" s="148" t="s">
        <v>86</v>
      </c>
      <c r="I118" s="128" t="s">
        <v>84</v>
      </c>
      <c r="J118" s="221">
        <f>J119</f>
        <v>963.4</v>
      </c>
      <c r="K118" s="221">
        <f>K119</f>
        <v>973</v>
      </c>
    </row>
    <row r="119" spans="2:11" ht="45" customHeight="1">
      <c r="B119" s="156" t="s">
        <v>0</v>
      </c>
      <c r="C119" s="158">
        <v>871</v>
      </c>
      <c r="D119" s="157" t="s">
        <v>94</v>
      </c>
      <c r="E119" s="158" t="s">
        <v>89</v>
      </c>
      <c r="F119" s="159" t="s">
        <v>91</v>
      </c>
      <c r="G119" s="160" t="s">
        <v>293</v>
      </c>
      <c r="H119" s="161" t="s">
        <v>294</v>
      </c>
      <c r="I119" s="162"/>
      <c r="J119" s="163">
        <f>J120+J125+J130+J137+J140</f>
        <v>963.4</v>
      </c>
      <c r="K119" s="163">
        <f>K120+K125+K130+K137+K140</f>
        <v>973</v>
      </c>
    </row>
    <row r="120" spans="2:11" ht="68.25" customHeight="1">
      <c r="B120" s="218" t="s">
        <v>4</v>
      </c>
      <c r="C120" s="145">
        <v>871</v>
      </c>
      <c r="D120" s="217" t="s">
        <v>94</v>
      </c>
      <c r="E120" s="217" t="s">
        <v>89</v>
      </c>
      <c r="F120" s="146" t="s">
        <v>91</v>
      </c>
      <c r="G120" s="147" t="s">
        <v>336</v>
      </c>
      <c r="H120" s="148" t="s">
        <v>294</v>
      </c>
      <c r="I120" s="208"/>
      <c r="J120" s="221">
        <f>J121+J123</f>
        <v>270</v>
      </c>
      <c r="K120" s="221">
        <f>K121+K123</f>
        <v>270</v>
      </c>
    </row>
    <row r="121" spans="2:11" ht="77.25" customHeight="1">
      <c r="B121" s="1" t="s">
        <v>6</v>
      </c>
      <c r="C121" s="145">
        <v>871</v>
      </c>
      <c r="D121" s="217" t="s">
        <v>94</v>
      </c>
      <c r="E121" s="217" t="s">
        <v>89</v>
      </c>
      <c r="F121" s="146" t="s">
        <v>91</v>
      </c>
      <c r="G121" s="147" t="s">
        <v>336</v>
      </c>
      <c r="H121" s="148" t="s">
        <v>5</v>
      </c>
      <c r="I121" s="208"/>
      <c r="J121" s="221">
        <f>J122</f>
        <v>170</v>
      </c>
      <c r="K121" s="221">
        <f>K122</f>
        <v>170</v>
      </c>
    </row>
    <row r="122" spans="2:11" ht="25.5">
      <c r="B122" s="1" t="s">
        <v>307</v>
      </c>
      <c r="C122" s="145">
        <v>871</v>
      </c>
      <c r="D122" s="217" t="s">
        <v>94</v>
      </c>
      <c r="E122" s="217" t="s">
        <v>89</v>
      </c>
      <c r="F122" s="146" t="s">
        <v>91</v>
      </c>
      <c r="G122" s="147" t="s">
        <v>336</v>
      </c>
      <c r="H122" s="148" t="s">
        <v>5</v>
      </c>
      <c r="I122" s="208">
        <v>200</v>
      </c>
      <c r="J122" s="221">
        <v>170</v>
      </c>
      <c r="K122" s="221">
        <v>170</v>
      </c>
    </row>
    <row r="123" spans="2:11" ht="76.5">
      <c r="B123" s="1" t="s">
        <v>7</v>
      </c>
      <c r="C123" s="145">
        <v>871</v>
      </c>
      <c r="D123" s="217" t="s">
        <v>94</v>
      </c>
      <c r="E123" s="217" t="s">
        <v>89</v>
      </c>
      <c r="F123" s="146" t="s">
        <v>91</v>
      </c>
      <c r="G123" s="147" t="s">
        <v>336</v>
      </c>
      <c r="H123" s="148" t="s">
        <v>8</v>
      </c>
      <c r="I123" s="208"/>
      <c r="J123" s="221">
        <f>J124</f>
        <v>100</v>
      </c>
      <c r="K123" s="221">
        <f>K124</f>
        <v>100</v>
      </c>
    </row>
    <row r="124" spans="2:11" ht="25.5">
      <c r="B124" s="1" t="s">
        <v>307</v>
      </c>
      <c r="C124" s="145">
        <v>871</v>
      </c>
      <c r="D124" s="217" t="s">
        <v>94</v>
      </c>
      <c r="E124" s="217" t="s">
        <v>89</v>
      </c>
      <c r="F124" s="146" t="s">
        <v>91</v>
      </c>
      <c r="G124" s="147" t="s">
        <v>336</v>
      </c>
      <c r="H124" s="148" t="s">
        <v>8</v>
      </c>
      <c r="I124" s="208">
        <v>200</v>
      </c>
      <c r="J124" s="221">
        <v>100</v>
      </c>
      <c r="K124" s="221">
        <v>100</v>
      </c>
    </row>
    <row r="125" spans="2:11" ht="63.75">
      <c r="B125" s="1" t="s">
        <v>9</v>
      </c>
      <c r="C125" s="145">
        <v>871</v>
      </c>
      <c r="D125" s="217" t="s">
        <v>94</v>
      </c>
      <c r="E125" s="217" t="s">
        <v>89</v>
      </c>
      <c r="F125" s="146" t="s">
        <v>91</v>
      </c>
      <c r="G125" s="147" t="s">
        <v>296</v>
      </c>
      <c r="H125" s="148" t="s">
        <v>294</v>
      </c>
      <c r="I125" s="208"/>
      <c r="J125" s="221">
        <f>J126+J128</f>
        <v>370.4</v>
      </c>
      <c r="K125" s="221">
        <f>K126+K128</f>
        <v>378</v>
      </c>
    </row>
    <row r="126" spans="2:11" ht="76.5">
      <c r="B126" s="1" t="s">
        <v>12</v>
      </c>
      <c r="C126" s="145">
        <v>871</v>
      </c>
      <c r="D126" s="217" t="s">
        <v>94</v>
      </c>
      <c r="E126" s="217" t="s">
        <v>89</v>
      </c>
      <c r="F126" s="146" t="s">
        <v>91</v>
      </c>
      <c r="G126" s="147" t="s">
        <v>296</v>
      </c>
      <c r="H126" s="148" t="s">
        <v>10</v>
      </c>
      <c r="I126" s="208"/>
      <c r="J126" s="221">
        <f>J127</f>
        <v>220.4</v>
      </c>
      <c r="K126" s="221">
        <f>K127</f>
        <v>228</v>
      </c>
    </row>
    <row r="127" spans="2:11" ht="25.5">
      <c r="B127" s="1" t="s">
        <v>307</v>
      </c>
      <c r="C127" s="145">
        <v>871</v>
      </c>
      <c r="D127" s="217" t="s">
        <v>94</v>
      </c>
      <c r="E127" s="217" t="s">
        <v>89</v>
      </c>
      <c r="F127" s="146" t="s">
        <v>91</v>
      </c>
      <c r="G127" s="147" t="s">
        <v>296</v>
      </c>
      <c r="H127" s="148" t="s">
        <v>10</v>
      </c>
      <c r="I127" s="208">
        <v>200</v>
      </c>
      <c r="J127" s="221">
        <v>220.4</v>
      </c>
      <c r="K127" s="221">
        <v>228</v>
      </c>
    </row>
    <row r="128" spans="2:11" ht="76.5">
      <c r="B128" s="1" t="s">
        <v>13</v>
      </c>
      <c r="C128" s="145">
        <v>871</v>
      </c>
      <c r="D128" s="217" t="s">
        <v>94</v>
      </c>
      <c r="E128" s="217" t="s">
        <v>89</v>
      </c>
      <c r="F128" s="146" t="s">
        <v>91</v>
      </c>
      <c r="G128" s="147" t="s">
        <v>296</v>
      </c>
      <c r="H128" s="148" t="s">
        <v>11</v>
      </c>
      <c r="I128" s="208"/>
      <c r="J128" s="221">
        <f>J129</f>
        <v>150</v>
      </c>
      <c r="K128" s="221">
        <f>K129</f>
        <v>150</v>
      </c>
    </row>
    <row r="129" spans="2:11" ht="25.5">
      <c r="B129" s="1" t="s">
        <v>307</v>
      </c>
      <c r="C129" s="145">
        <v>871</v>
      </c>
      <c r="D129" s="217" t="s">
        <v>94</v>
      </c>
      <c r="E129" s="217" t="s">
        <v>89</v>
      </c>
      <c r="F129" s="146" t="s">
        <v>91</v>
      </c>
      <c r="G129" s="147" t="s">
        <v>296</v>
      </c>
      <c r="H129" s="148" t="s">
        <v>11</v>
      </c>
      <c r="I129" s="208">
        <v>200</v>
      </c>
      <c r="J129" s="221">
        <v>150</v>
      </c>
      <c r="K129" s="221">
        <v>150</v>
      </c>
    </row>
    <row r="130" spans="2:11" ht="57" customHeight="1">
      <c r="B130" s="1" t="s">
        <v>14</v>
      </c>
      <c r="C130" s="145">
        <v>871</v>
      </c>
      <c r="D130" s="217" t="s">
        <v>94</v>
      </c>
      <c r="E130" s="217" t="s">
        <v>89</v>
      </c>
      <c r="F130" s="146" t="s">
        <v>91</v>
      </c>
      <c r="G130" s="147" t="s">
        <v>344</v>
      </c>
      <c r="H130" s="148" t="s">
        <v>294</v>
      </c>
      <c r="I130" s="208"/>
      <c r="J130" s="221">
        <f>J131+J133+J135</f>
        <v>233</v>
      </c>
      <c r="K130" s="221">
        <f>K131+K133+K135</f>
        <v>235</v>
      </c>
    </row>
    <row r="131" spans="2:11" ht="63.75">
      <c r="B131" s="1" t="s">
        <v>18</v>
      </c>
      <c r="C131" s="145">
        <v>871</v>
      </c>
      <c r="D131" s="217" t="s">
        <v>94</v>
      </c>
      <c r="E131" s="217" t="s">
        <v>89</v>
      </c>
      <c r="F131" s="146" t="s">
        <v>91</v>
      </c>
      <c r="G131" s="147" t="s">
        <v>344</v>
      </c>
      <c r="H131" s="148" t="s">
        <v>15</v>
      </c>
      <c r="I131" s="208"/>
      <c r="J131" s="221">
        <f>J132</f>
        <v>190</v>
      </c>
      <c r="K131" s="221">
        <f>K132</f>
        <v>190</v>
      </c>
    </row>
    <row r="132" spans="2:11" ht="25.5">
      <c r="B132" s="1" t="s">
        <v>307</v>
      </c>
      <c r="C132" s="145">
        <v>871</v>
      </c>
      <c r="D132" s="217" t="s">
        <v>94</v>
      </c>
      <c r="E132" s="217" t="s">
        <v>89</v>
      </c>
      <c r="F132" s="146" t="s">
        <v>91</v>
      </c>
      <c r="G132" s="147" t="s">
        <v>344</v>
      </c>
      <c r="H132" s="148" t="s">
        <v>15</v>
      </c>
      <c r="I132" s="208">
        <v>200</v>
      </c>
      <c r="J132" s="221">
        <v>190</v>
      </c>
      <c r="K132" s="221">
        <v>190</v>
      </c>
    </row>
    <row r="133" spans="2:11" ht="63.75">
      <c r="B133" s="1" t="s">
        <v>19</v>
      </c>
      <c r="C133" s="145">
        <v>871</v>
      </c>
      <c r="D133" s="217" t="s">
        <v>94</v>
      </c>
      <c r="E133" s="217" t="s">
        <v>89</v>
      </c>
      <c r="F133" s="146" t="s">
        <v>91</v>
      </c>
      <c r="G133" s="147" t="s">
        <v>344</v>
      </c>
      <c r="H133" s="148" t="s">
        <v>16</v>
      </c>
      <c r="I133" s="208"/>
      <c r="J133" s="221">
        <f>J134</f>
        <v>6</v>
      </c>
      <c r="K133" s="221">
        <f>K134</f>
        <v>7</v>
      </c>
    </row>
    <row r="134" spans="2:11" ht="25.5">
      <c r="B134" s="1" t="s">
        <v>307</v>
      </c>
      <c r="C134" s="145">
        <v>871</v>
      </c>
      <c r="D134" s="217" t="s">
        <v>94</v>
      </c>
      <c r="E134" s="217" t="s">
        <v>89</v>
      </c>
      <c r="F134" s="146" t="s">
        <v>91</v>
      </c>
      <c r="G134" s="147" t="s">
        <v>344</v>
      </c>
      <c r="H134" s="148" t="s">
        <v>16</v>
      </c>
      <c r="I134" s="208">
        <v>200</v>
      </c>
      <c r="J134" s="221">
        <v>6</v>
      </c>
      <c r="K134" s="221">
        <v>7</v>
      </c>
    </row>
    <row r="135" spans="2:11" ht="76.5">
      <c r="B135" s="1" t="s">
        <v>20</v>
      </c>
      <c r="C135" s="145">
        <v>871</v>
      </c>
      <c r="D135" s="217" t="s">
        <v>94</v>
      </c>
      <c r="E135" s="217" t="s">
        <v>89</v>
      </c>
      <c r="F135" s="146" t="s">
        <v>91</v>
      </c>
      <c r="G135" s="147" t="s">
        <v>344</v>
      </c>
      <c r="H135" s="148" t="s">
        <v>17</v>
      </c>
      <c r="I135" s="208"/>
      <c r="J135" s="221">
        <f>J136</f>
        <v>37</v>
      </c>
      <c r="K135" s="221">
        <f>K136</f>
        <v>38</v>
      </c>
    </row>
    <row r="136" spans="2:11" ht="25.5">
      <c r="B136" s="1" t="s">
        <v>307</v>
      </c>
      <c r="C136" s="145">
        <v>871</v>
      </c>
      <c r="D136" s="217" t="s">
        <v>94</v>
      </c>
      <c r="E136" s="217" t="s">
        <v>89</v>
      </c>
      <c r="F136" s="146" t="s">
        <v>91</v>
      </c>
      <c r="G136" s="147" t="s">
        <v>344</v>
      </c>
      <c r="H136" s="148" t="s">
        <v>17</v>
      </c>
      <c r="I136" s="208">
        <v>200</v>
      </c>
      <c r="J136" s="221">
        <v>37</v>
      </c>
      <c r="K136" s="221">
        <v>38</v>
      </c>
    </row>
    <row r="137" spans="2:11" ht="76.5">
      <c r="B137" s="1" t="s">
        <v>21</v>
      </c>
      <c r="C137" s="145">
        <v>871</v>
      </c>
      <c r="D137" s="217" t="s">
        <v>94</v>
      </c>
      <c r="E137" s="217" t="s">
        <v>89</v>
      </c>
      <c r="F137" s="146" t="s">
        <v>91</v>
      </c>
      <c r="G137" s="147" t="s">
        <v>390</v>
      </c>
      <c r="H137" s="148" t="s">
        <v>294</v>
      </c>
      <c r="I137" s="208"/>
      <c r="J137" s="221">
        <f>J138</f>
        <v>25</v>
      </c>
      <c r="K137" s="221">
        <f>K138</f>
        <v>25</v>
      </c>
    </row>
    <row r="138" spans="2:11" ht="89.25">
      <c r="B138" s="1" t="s">
        <v>23</v>
      </c>
      <c r="C138" s="145">
        <v>871</v>
      </c>
      <c r="D138" s="217" t="s">
        <v>94</v>
      </c>
      <c r="E138" s="217" t="s">
        <v>89</v>
      </c>
      <c r="F138" s="146" t="s">
        <v>91</v>
      </c>
      <c r="G138" s="147" t="s">
        <v>390</v>
      </c>
      <c r="H138" s="148" t="s">
        <v>22</v>
      </c>
      <c r="I138" s="208"/>
      <c r="J138" s="221">
        <f>J139</f>
        <v>25</v>
      </c>
      <c r="K138" s="221">
        <f>K139</f>
        <v>25</v>
      </c>
    </row>
    <row r="139" spans="2:11" ht="25.5">
      <c r="B139" s="1" t="s">
        <v>307</v>
      </c>
      <c r="C139" s="145">
        <v>871</v>
      </c>
      <c r="D139" s="217" t="s">
        <v>94</v>
      </c>
      <c r="E139" s="217" t="s">
        <v>89</v>
      </c>
      <c r="F139" s="146" t="s">
        <v>91</v>
      </c>
      <c r="G139" s="147" t="s">
        <v>390</v>
      </c>
      <c r="H139" s="148" t="s">
        <v>22</v>
      </c>
      <c r="I139" s="208">
        <v>200</v>
      </c>
      <c r="J139" s="221">
        <v>25</v>
      </c>
      <c r="K139" s="221">
        <v>25</v>
      </c>
    </row>
    <row r="140" spans="2:11" ht="76.5">
      <c r="B140" s="1" t="s">
        <v>24</v>
      </c>
      <c r="C140" s="145">
        <v>871</v>
      </c>
      <c r="D140" s="217" t="s">
        <v>94</v>
      </c>
      <c r="E140" s="217" t="s">
        <v>89</v>
      </c>
      <c r="F140" s="146" t="s">
        <v>91</v>
      </c>
      <c r="G140" s="147" t="s">
        <v>350</v>
      </c>
      <c r="H140" s="148" t="s">
        <v>294</v>
      </c>
      <c r="I140" s="208"/>
      <c r="J140" s="221">
        <f>J141</f>
        <v>65</v>
      </c>
      <c r="K140" s="221">
        <f>K141</f>
        <v>65</v>
      </c>
    </row>
    <row r="141" spans="2:11" ht="89.25">
      <c r="B141" s="1" t="s">
        <v>3</v>
      </c>
      <c r="C141" s="145">
        <v>871</v>
      </c>
      <c r="D141" s="217" t="s">
        <v>94</v>
      </c>
      <c r="E141" s="217" t="s">
        <v>89</v>
      </c>
      <c r="F141" s="146" t="s">
        <v>91</v>
      </c>
      <c r="G141" s="147" t="s">
        <v>350</v>
      </c>
      <c r="H141" s="148" t="s">
        <v>2</v>
      </c>
      <c r="I141" s="208"/>
      <c r="J141" s="221">
        <f>J142</f>
        <v>65</v>
      </c>
      <c r="K141" s="221">
        <f>K142</f>
        <v>65</v>
      </c>
    </row>
    <row r="142" spans="2:11" ht="25.5">
      <c r="B142" s="1" t="s">
        <v>307</v>
      </c>
      <c r="C142" s="145">
        <v>871</v>
      </c>
      <c r="D142" s="217" t="s">
        <v>94</v>
      </c>
      <c r="E142" s="217" t="s">
        <v>89</v>
      </c>
      <c r="F142" s="146" t="s">
        <v>91</v>
      </c>
      <c r="G142" s="147" t="s">
        <v>350</v>
      </c>
      <c r="H142" s="148" t="s">
        <v>2</v>
      </c>
      <c r="I142" s="208">
        <v>200</v>
      </c>
      <c r="J142" s="221">
        <v>65</v>
      </c>
      <c r="K142" s="221">
        <v>65</v>
      </c>
    </row>
    <row r="143" spans="2:11" ht="12.75">
      <c r="B143" s="222" t="s">
        <v>25</v>
      </c>
      <c r="C143" s="145">
        <v>871</v>
      </c>
      <c r="D143" s="123" t="s">
        <v>99</v>
      </c>
      <c r="E143" s="124"/>
      <c r="F143" s="125"/>
      <c r="G143" s="126"/>
      <c r="H143" s="148"/>
      <c r="I143" s="208"/>
      <c r="J143" s="221">
        <f>J144</f>
        <v>4551.9</v>
      </c>
      <c r="K143" s="221">
        <f>K144</f>
        <v>4601</v>
      </c>
    </row>
    <row r="144" spans="2:11" ht="12.75">
      <c r="B144" s="131" t="s">
        <v>100</v>
      </c>
      <c r="C144" s="145">
        <v>871</v>
      </c>
      <c r="D144" s="131" t="s">
        <v>99</v>
      </c>
      <c r="E144" s="132" t="s">
        <v>88</v>
      </c>
      <c r="F144" s="125"/>
      <c r="G144" s="126"/>
      <c r="H144" s="148"/>
      <c r="I144" s="208"/>
      <c r="J144" s="221">
        <f>J145+J156</f>
        <v>4551.9</v>
      </c>
      <c r="K144" s="221">
        <f>K145+K156</f>
        <v>4601</v>
      </c>
    </row>
    <row r="145" spans="2:11" ht="38.25">
      <c r="B145" s="156" t="s">
        <v>26</v>
      </c>
      <c r="C145" s="158">
        <v>871</v>
      </c>
      <c r="D145" s="157" t="s">
        <v>99</v>
      </c>
      <c r="E145" s="158" t="s">
        <v>88</v>
      </c>
      <c r="F145" s="159" t="s">
        <v>27</v>
      </c>
      <c r="G145" s="160"/>
      <c r="H145" s="161"/>
      <c r="I145" s="162"/>
      <c r="J145" s="163">
        <f>J146+J151</f>
        <v>4302.099999999999</v>
      </c>
      <c r="K145" s="163">
        <f>K146+K151</f>
        <v>4351.2</v>
      </c>
    </row>
    <row r="146" spans="2:11" ht="76.5">
      <c r="B146" s="196" t="s">
        <v>28</v>
      </c>
      <c r="C146" s="145">
        <v>871</v>
      </c>
      <c r="D146" s="217" t="s">
        <v>99</v>
      </c>
      <c r="E146" s="217" t="s">
        <v>88</v>
      </c>
      <c r="F146" s="146" t="s">
        <v>27</v>
      </c>
      <c r="G146" s="147" t="s">
        <v>296</v>
      </c>
      <c r="H146" s="148" t="s">
        <v>294</v>
      </c>
      <c r="I146" s="208"/>
      <c r="J146" s="221">
        <f>J147</f>
        <v>3821.2999999999997</v>
      </c>
      <c r="K146" s="221">
        <f>K147</f>
        <v>3875.1</v>
      </c>
    </row>
    <row r="147" spans="2:11" ht="63.75">
      <c r="B147" s="1" t="s">
        <v>30</v>
      </c>
      <c r="C147" s="145">
        <v>871</v>
      </c>
      <c r="D147" s="217" t="s">
        <v>99</v>
      </c>
      <c r="E147" s="217" t="s">
        <v>88</v>
      </c>
      <c r="F147" s="146" t="s">
        <v>27</v>
      </c>
      <c r="G147" s="147" t="s">
        <v>296</v>
      </c>
      <c r="H147" s="148" t="s">
        <v>29</v>
      </c>
      <c r="I147" s="208"/>
      <c r="J147" s="221">
        <f>SUM(J148:J150)</f>
        <v>3821.2999999999997</v>
      </c>
      <c r="K147" s="221">
        <f>SUM(K148:K150)</f>
        <v>3875.1</v>
      </c>
    </row>
    <row r="148" spans="2:11" ht="48">
      <c r="B148" s="220" t="s">
        <v>299</v>
      </c>
      <c r="C148" s="145">
        <v>871</v>
      </c>
      <c r="D148" s="217" t="s">
        <v>99</v>
      </c>
      <c r="E148" s="217" t="s">
        <v>88</v>
      </c>
      <c r="F148" s="146" t="s">
        <v>27</v>
      </c>
      <c r="G148" s="147" t="s">
        <v>296</v>
      </c>
      <c r="H148" s="148" t="s">
        <v>29</v>
      </c>
      <c r="I148" s="208">
        <v>100</v>
      </c>
      <c r="J148" s="221">
        <v>2262.2</v>
      </c>
      <c r="K148" s="221">
        <v>2262.2</v>
      </c>
    </row>
    <row r="149" spans="2:11" ht="24">
      <c r="B149" s="220" t="s">
        <v>307</v>
      </c>
      <c r="C149" s="145">
        <v>871</v>
      </c>
      <c r="D149" s="217" t="s">
        <v>99</v>
      </c>
      <c r="E149" s="217" t="s">
        <v>88</v>
      </c>
      <c r="F149" s="146" t="s">
        <v>27</v>
      </c>
      <c r="G149" s="147" t="s">
        <v>296</v>
      </c>
      <c r="H149" s="148" t="s">
        <v>29</v>
      </c>
      <c r="I149" s="208">
        <v>200</v>
      </c>
      <c r="J149" s="221">
        <f>68.5+1488.6</f>
        <v>1557.1</v>
      </c>
      <c r="K149" s="221">
        <f>70.4+1540.5</f>
        <v>1610.9</v>
      </c>
    </row>
    <row r="150" spans="2:11" ht="12.75">
      <c r="B150" s="153" t="s">
        <v>309</v>
      </c>
      <c r="C150" s="145">
        <v>871</v>
      </c>
      <c r="D150" s="217" t="s">
        <v>99</v>
      </c>
      <c r="E150" s="217" t="s">
        <v>88</v>
      </c>
      <c r="F150" s="146" t="s">
        <v>27</v>
      </c>
      <c r="G150" s="147" t="s">
        <v>296</v>
      </c>
      <c r="H150" s="148" t="s">
        <v>29</v>
      </c>
      <c r="I150" s="208">
        <v>800</v>
      </c>
      <c r="J150" s="221">
        <v>2</v>
      </c>
      <c r="K150" s="221">
        <v>2</v>
      </c>
    </row>
    <row r="151" spans="2:11" ht="76.5">
      <c r="B151" s="196" t="s">
        <v>32</v>
      </c>
      <c r="C151" s="145">
        <v>871</v>
      </c>
      <c r="D151" s="217" t="s">
        <v>99</v>
      </c>
      <c r="E151" s="217" t="s">
        <v>88</v>
      </c>
      <c r="F151" s="146" t="s">
        <v>27</v>
      </c>
      <c r="G151" s="147" t="s">
        <v>344</v>
      </c>
      <c r="H151" s="148" t="s">
        <v>294</v>
      </c>
      <c r="I151" s="208"/>
      <c r="J151" s="221">
        <f>J152</f>
        <v>480.8</v>
      </c>
      <c r="K151" s="221">
        <f>K152</f>
        <v>476.1</v>
      </c>
    </row>
    <row r="152" spans="2:11" ht="63.75">
      <c r="B152" s="1" t="s">
        <v>30</v>
      </c>
      <c r="C152" s="145">
        <v>871</v>
      </c>
      <c r="D152" s="217" t="s">
        <v>99</v>
      </c>
      <c r="E152" s="217" t="s">
        <v>88</v>
      </c>
      <c r="F152" s="146" t="s">
        <v>27</v>
      </c>
      <c r="G152" s="147" t="s">
        <v>344</v>
      </c>
      <c r="H152" s="148" t="s">
        <v>29</v>
      </c>
      <c r="I152" s="208"/>
      <c r="J152" s="221">
        <f>J153+J154+J155</f>
        <v>480.8</v>
      </c>
      <c r="K152" s="221">
        <f>K153+K154+K155</f>
        <v>476.1</v>
      </c>
    </row>
    <row r="153" spans="2:11" ht="48">
      <c r="B153" s="220" t="s">
        <v>299</v>
      </c>
      <c r="C153" s="145">
        <v>871</v>
      </c>
      <c r="D153" s="217" t="s">
        <v>99</v>
      </c>
      <c r="E153" s="217" t="s">
        <v>88</v>
      </c>
      <c r="F153" s="146" t="s">
        <v>27</v>
      </c>
      <c r="G153" s="147" t="s">
        <v>344</v>
      </c>
      <c r="H153" s="148" t="s">
        <v>29</v>
      </c>
      <c r="I153" s="208">
        <v>100</v>
      </c>
      <c r="J153" s="221">
        <v>439.8</v>
      </c>
      <c r="K153" s="221">
        <v>439.8</v>
      </c>
    </row>
    <row r="154" spans="2:11" ht="24">
      <c r="B154" s="220" t="s">
        <v>307</v>
      </c>
      <c r="C154" s="145">
        <v>871</v>
      </c>
      <c r="D154" s="217" t="s">
        <v>99</v>
      </c>
      <c r="E154" s="217" t="s">
        <v>88</v>
      </c>
      <c r="F154" s="146" t="s">
        <v>27</v>
      </c>
      <c r="G154" s="147" t="s">
        <v>344</v>
      </c>
      <c r="H154" s="148" t="s">
        <v>29</v>
      </c>
      <c r="I154" s="208">
        <v>200</v>
      </c>
      <c r="J154" s="221">
        <f>9.6+29.4</f>
        <v>39</v>
      </c>
      <c r="K154" s="221">
        <f>9.6+24.7</f>
        <v>34.3</v>
      </c>
    </row>
    <row r="155" spans="2:11" ht="12.75">
      <c r="B155" s="153" t="s">
        <v>309</v>
      </c>
      <c r="C155" s="145">
        <v>871</v>
      </c>
      <c r="D155" s="217" t="s">
        <v>99</v>
      </c>
      <c r="E155" s="217" t="s">
        <v>88</v>
      </c>
      <c r="F155" s="146" t="s">
        <v>27</v>
      </c>
      <c r="G155" s="147" t="s">
        <v>344</v>
      </c>
      <c r="H155" s="148" t="s">
        <v>29</v>
      </c>
      <c r="I155" s="208">
        <v>800</v>
      </c>
      <c r="J155" s="221">
        <v>2</v>
      </c>
      <c r="K155" s="221">
        <v>2</v>
      </c>
    </row>
    <row r="156" spans="2:11" ht="12.75">
      <c r="B156" s="156" t="s">
        <v>365</v>
      </c>
      <c r="C156" s="158">
        <v>871</v>
      </c>
      <c r="D156" s="157" t="s">
        <v>99</v>
      </c>
      <c r="E156" s="158" t="s">
        <v>88</v>
      </c>
      <c r="F156" s="159" t="s">
        <v>253</v>
      </c>
      <c r="G156" s="160">
        <v>0</v>
      </c>
      <c r="H156" s="161" t="s">
        <v>294</v>
      </c>
      <c r="I156" s="162"/>
      <c r="J156" s="163">
        <f>J157</f>
        <v>249.8</v>
      </c>
      <c r="K156" s="163">
        <f>K157</f>
        <v>249.8</v>
      </c>
    </row>
    <row r="157" spans="2:11" ht="12.75">
      <c r="B157" s="220" t="s">
        <v>33</v>
      </c>
      <c r="C157" s="145">
        <v>871</v>
      </c>
      <c r="D157" s="223" t="s">
        <v>99</v>
      </c>
      <c r="E157" s="223" t="s">
        <v>88</v>
      </c>
      <c r="F157" s="224" t="s">
        <v>253</v>
      </c>
      <c r="G157" s="225" t="s">
        <v>367</v>
      </c>
      <c r="H157" s="226" t="s">
        <v>294</v>
      </c>
      <c r="I157" s="147"/>
      <c r="J157" s="227">
        <f>J158+J160</f>
        <v>249.8</v>
      </c>
      <c r="K157" s="227">
        <f>K158+K160</f>
        <v>249.8</v>
      </c>
    </row>
    <row r="158" spans="2:11" ht="62.25" customHeight="1">
      <c r="B158" s="228" t="s">
        <v>34</v>
      </c>
      <c r="C158" s="145">
        <v>871</v>
      </c>
      <c r="D158" s="229" t="s">
        <v>99</v>
      </c>
      <c r="E158" s="229" t="s">
        <v>88</v>
      </c>
      <c r="F158" s="186" t="s">
        <v>253</v>
      </c>
      <c r="G158" s="187" t="s">
        <v>367</v>
      </c>
      <c r="H158" s="230" t="s">
        <v>35</v>
      </c>
      <c r="I158" s="231"/>
      <c r="J158" s="227">
        <f>J159</f>
        <v>241.3</v>
      </c>
      <c r="K158" s="227">
        <f>K159</f>
        <v>241.3</v>
      </c>
    </row>
    <row r="159" spans="2:11" ht="12.75">
      <c r="B159" s="1" t="s">
        <v>36</v>
      </c>
      <c r="C159" s="145">
        <v>871</v>
      </c>
      <c r="D159" s="217" t="s">
        <v>99</v>
      </c>
      <c r="E159" s="217" t="s">
        <v>88</v>
      </c>
      <c r="F159" s="146" t="s">
        <v>253</v>
      </c>
      <c r="G159" s="147" t="s">
        <v>367</v>
      </c>
      <c r="H159" s="148" t="s">
        <v>35</v>
      </c>
      <c r="I159" s="208" t="s">
        <v>37</v>
      </c>
      <c r="J159" s="221">
        <v>241.3</v>
      </c>
      <c r="K159" s="221">
        <v>241.3</v>
      </c>
    </row>
    <row r="160" spans="2:11" ht="12.75">
      <c r="B160" s="1" t="s">
        <v>38</v>
      </c>
      <c r="C160" s="145">
        <v>871</v>
      </c>
      <c r="D160" s="217" t="s">
        <v>99</v>
      </c>
      <c r="E160" s="217" t="s">
        <v>88</v>
      </c>
      <c r="F160" s="146" t="s">
        <v>253</v>
      </c>
      <c r="G160" s="147" t="s">
        <v>367</v>
      </c>
      <c r="H160" s="148" t="s">
        <v>39</v>
      </c>
      <c r="I160" s="208"/>
      <c r="J160" s="221">
        <f>J161</f>
        <v>8.5</v>
      </c>
      <c r="K160" s="221">
        <f>K161</f>
        <v>8.5</v>
      </c>
    </row>
    <row r="161" spans="2:11" ht="51">
      <c r="B161" s="1" t="s">
        <v>299</v>
      </c>
      <c r="C161" s="145">
        <v>871</v>
      </c>
      <c r="D161" s="217" t="s">
        <v>99</v>
      </c>
      <c r="E161" s="217" t="s">
        <v>88</v>
      </c>
      <c r="F161" s="146" t="s">
        <v>253</v>
      </c>
      <c r="G161" s="147" t="s">
        <v>367</v>
      </c>
      <c r="H161" s="148" t="s">
        <v>39</v>
      </c>
      <c r="I161" s="148" t="s">
        <v>304</v>
      </c>
      <c r="J161" s="221">
        <v>8.5</v>
      </c>
      <c r="K161" s="221">
        <v>8.5</v>
      </c>
    </row>
    <row r="162" spans="2:11" ht="12.75">
      <c r="B162" s="11" t="s">
        <v>254</v>
      </c>
      <c r="C162" s="145">
        <v>871</v>
      </c>
      <c r="D162" s="12">
        <v>99</v>
      </c>
      <c r="E162" s="12" t="s">
        <v>65</v>
      </c>
      <c r="F162" s="13" t="s">
        <v>65</v>
      </c>
      <c r="G162" s="14" t="s">
        <v>65</v>
      </c>
      <c r="H162" s="5" t="s">
        <v>65</v>
      </c>
      <c r="I162" s="6"/>
      <c r="J162" s="7">
        <f aca="true" t="shared" si="9" ref="J162:K166">J163</f>
        <v>284.5</v>
      </c>
      <c r="K162" s="7">
        <f t="shared" si="9"/>
        <v>594.9</v>
      </c>
    </row>
    <row r="163" spans="2:11" ht="12.75">
      <c r="B163" s="11" t="s">
        <v>254</v>
      </c>
      <c r="C163" s="145">
        <v>871</v>
      </c>
      <c r="D163" s="12">
        <v>99</v>
      </c>
      <c r="E163" s="12">
        <v>99</v>
      </c>
      <c r="F163" s="13" t="s">
        <v>65</v>
      </c>
      <c r="G163" s="14" t="s">
        <v>65</v>
      </c>
      <c r="H163" s="5" t="s">
        <v>65</v>
      </c>
      <c r="I163" s="6"/>
      <c r="J163" s="7">
        <f t="shared" si="9"/>
        <v>284.5</v>
      </c>
      <c r="K163" s="7">
        <f t="shared" si="9"/>
        <v>594.9</v>
      </c>
    </row>
    <row r="164" spans="2:11" ht="12.75">
      <c r="B164" s="8" t="s">
        <v>365</v>
      </c>
      <c r="C164" s="145">
        <v>871</v>
      </c>
      <c r="D164" s="9">
        <v>99</v>
      </c>
      <c r="E164" s="9">
        <v>99</v>
      </c>
      <c r="F164" s="238" t="s">
        <v>253</v>
      </c>
      <c r="G164" s="225" t="s">
        <v>293</v>
      </c>
      <c r="H164" s="239" t="s">
        <v>294</v>
      </c>
      <c r="I164" s="240"/>
      <c r="J164" s="241">
        <f t="shared" si="9"/>
        <v>284.5</v>
      </c>
      <c r="K164" s="241">
        <f t="shared" si="9"/>
        <v>594.9</v>
      </c>
    </row>
    <row r="165" spans="2:11" ht="12.75">
      <c r="B165" s="8" t="s">
        <v>33</v>
      </c>
      <c r="C165" s="145">
        <v>871</v>
      </c>
      <c r="D165" s="9">
        <v>99</v>
      </c>
      <c r="E165" s="9">
        <v>99</v>
      </c>
      <c r="F165" s="238" t="s">
        <v>253</v>
      </c>
      <c r="G165" s="225" t="s">
        <v>367</v>
      </c>
      <c r="H165" s="239" t="s">
        <v>294</v>
      </c>
      <c r="I165" s="240"/>
      <c r="J165" s="241">
        <f t="shared" si="9"/>
        <v>284.5</v>
      </c>
      <c r="K165" s="241">
        <f t="shared" si="9"/>
        <v>594.9</v>
      </c>
    </row>
    <row r="166" spans="2:11" ht="24">
      <c r="B166" s="8" t="s">
        <v>66</v>
      </c>
      <c r="C166" s="145">
        <v>871</v>
      </c>
      <c r="D166" s="9">
        <v>99</v>
      </c>
      <c r="E166" s="9">
        <v>99</v>
      </c>
      <c r="F166" s="238" t="s">
        <v>253</v>
      </c>
      <c r="G166" s="225" t="s">
        <v>367</v>
      </c>
      <c r="H166" s="239" t="s">
        <v>67</v>
      </c>
      <c r="I166" s="240"/>
      <c r="J166" s="241">
        <f t="shared" si="9"/>
        <v>284.5</v>
      </c>
      <c r="K166" s="241">
        <f t="shared" si="9"/>
        <v>594.9</v>
      </c>
    </row>
    <row r="167" spans="2:11" ht="12.75">
      <c r="B167" s="8" t="s">
        <v>68</v>
      </c>
      <c r="C167" s="145">
        <v>871</v>
      </c>
      <c r="D167" s="9">
        <v>99</v>
      </c>
      <c r="E167" s="9">
        <v>99</v>
      </c>
      <c r="F167" s="238" t="s">
        <v>253</v>
      </c>
      <c r="G167" s="225" t="s">
        <v>367</v>
      </c>
      <c r="H167" s="239" t="s">
        <v>67</v>
      </c>
      <c r="I167" s="242">
        <v>900</v>
      </c>
      <c r="J167" s="241">
        <v>284.5</v>
      </c>
      <c r="K167" s="241">
        <v>594.9</v>
      </c>
    </row>
    <row r="168" spans="2:11" ht="12.75">
      <c r="B168" s="3" t="s">
        <v>46</v>
      </c>
      <c r="C168" s="145"/>
      <c r="D168" s="4"/>
      <c r="E168" s="4"/>
      <c r="F168" s="4"/>
      <c r="G168" s="4"/>
      <c r="H168" s="3"/>
      <c r="I168" s="3"/>
      <c r="J168" s="15">
        <f>J10+J46+J53+J63+J76+J143+J167</f>
        <v>17735.699999999997</v>
      </c>
      <c r="K168" s="15">
        <f>K10+K46+K53+K63+K76+K143+K167</f>
        <v>26301.7</v>
      </c>
    </row>
    <row r="169" spans="2:11" ht="12.75">
      <c r="B169" s="23"/>
      <c r="C169" s="23"/>
      <c r="D169" s="72"/>
      <c r="E169" s="72"/>
      <c r="F169" s="72"/>
      <c r="G169" s="72"/>
      <c r="H169" s="23"/>
      <c r="I169" s="23"/>
      <c r="J169" s="23"/>
      <c r="K169" s="23"/>
    </row>
    <row r="170" spans="2:11" ht="12.75">
      <c r="B170" s="23"/>
      <c r="C170" s="23"/>
      <c r="D170" s="72"/>
      <c r="E170" s="72"/>
      <c r="F170" s="72"/>
      <c r="G170" s="72"/>
      <c r="H170" s="23"/>
      <c r="I170" s="236" t="s">
        <v>88</v>
      </c>
      <c r="J170" s="15">
        <f>J10</f>
        <v>4617.400000000001</v>
      </c>
      <c r="K170" s="15">
        <f>K10</f>
        <v>4650.5</v>
      </c>
    </row>
    <row r="171" spans="2:11" ht="12.75">
      <c r="B171" s="23"/>
      <c r="C171" s="23"/>
      <c r="D171" s="72"/>
      <c r="E171" s="72"/>
      <c r="F171" s="72"/>
      <c r="G171" s="72"/>
      <c r="H171" s="23"/>
      <c r="I171" s="236" t="s">
        <v>91</v>
      </c>
      <c r="J171" s="15">
        <f>J46</f>
        <v>154.9</v>
      </c>
      <c r="K171" s="15">
        <f>K46</f>
        <v>154.9</v>
      </c>
    </row>
    <row r="172" spans="2:11" ht="12.75">
      <c r="B172" s="23"/>
      <c r="C172" s="23"/>
      <c r="D172" s="72"/>
      <c r="E172" s="72"/>
      <c r="F172" s="72"/>
      <c r="G172" s="72"/>
      <c r="H172" s="23"/>
      <c r="I172" s="236" t="s">
        <v>89</v>
      </c>
      <c r="J172" s="237">
        <f>J53</f>
        <v>48.7</v>
      </c>
      <c r="K172" s="237">
        <f>K53</f>
        <v>48.7</v>
      </c>
    </row>
    <row r="173" spans="2:11" ht="12.75">
      <c r="B173" s="23"/>
      <c r="C173" s="23"/>
      <c r="D173" s="72"/>
      <c r="E173" s="72"/>
      <c r="F173" s="72"/>
      <c r="G173" s="72"/>
      <c r="H173" s="23"/>
      <c r="I173" s="236" t="s">
        <v>93</v>
      </c>
      <c r="J173" s="15">
        <f>J63</f>
        <v>1220.7</v>
      </c>
      <c r="K173" s="15">
        <f>K63</f>
        <v>740.8</v>
      </c>
    </row>
    <row r="174" spans="2:11" ht="12.75">
      <c r="B174" s="23"/>
      <c r="C174" s="23"/>
      <c r="D174" s="72"/>
      <c r="E174" s="72"/>
      <c r="F174" s="72"/>
      <c r="G174" s="72"/>
      <c r="H174" s="23"/>
      <c r="I174" s="236" t="s">
        <v>94</v>
      </c>
      <c r="J174" s="237">
        <f>J76</f>
        <v>6857.599999999999</v>
      </c>
      <c r="K174" s="237">
        <f>K76</f>
        <v>15510.9</v>
      </c>
    </row>
    <row r="175" spans="2:11" ht="12.75">
      <c r="B175" s="23"/>
      <c r="C175" s="23"/>
      <c r="D175" s="72"/>
      <c r="E175" s="72"/>
      <c r="F175" s="72"/>
      <c r="G175" s="72"/>
      <c r="H175" s="23"/>
      <c r="I175" s="236" t="s">
        <v>98</v>
      </c>
      <c r="J175" s="3"/>
      <c r="K175" s="3"/>
    </row>
    <row r="176" spans="2:11" ht="12.75">
      <c r="B176" s="23"/>
      <c r="C176" s="23"/>
      <c r="D176" s="72"/>
      <c r="E176" s="72"/>
      <c r="F176" s="72"/>
      <c r="G176" s="72"/>
      <c r="H176" s="23"/>
      <c r="I176" s="236" t="s">
        <v>99</v>
      </c>
      <c r="J176" s="237">
        <f>J143</f>
        <v>4551.9</v>
      </c>
      <c r="K176" s="237">
        <f>K143</f>
        <v>4601</v>
      </c>
    </row>
    <row r="177" spans="2:11" ht="12.75">
      <c r="B177" s="23"/>
      <c r="C177" s="23"/>
      <c r="D177" s="72"/>
      <c r="E177" s="72"/>
      <c r="F177" s="72"/>
      <c r="G177" s="72"/>
      <c r="H177" s="23"/>
      <c r="I177" s="236">
        <v>10</v>
      </c>
      <c r="J177" s="15"/>
      <c r="K177" s="15"/>
    </row>
    <row r="178" spans="2:11" ht="12.75">
      <c r="B178" s="23"/>
      <c r="C178" s="23"/>
      <c r="D178" s="72"/>
      <c r="E178" s="72"/>
      <c r="F178" s="72"/>
      <c r="G178" s="72"/>
      <c r="H178" s="23"/>
      <c r="I178" s="236" t="s">
        <v>265</v>
      </c>
      <c r="J178" s="15">
        <f>J167</f>
        <v>284.5</v>
      </c>
      <c r="K178" s="15">
        <f>K167</f>
        <v>594.9</v>
      </c>
    </row>
    <row r="179" spans="2:11" ht="12.75">
      <c r="B179" s="23"/>
      <c r="C179" s="23"/>
      <c r="D179" s="72"/>
      <c r="E179" s="72"/>
      <c r="F179" s="72"/>
      <c r="G179" s="72"/>
      <c r="H179" s="23"/>
      <c r="I179" s="23"/>
      <c r="J179" s="75">
        <f>SUM(J170:J178)</f>
        <v>17735.699999999997</v>
      </c>
      <c r="K179" s="75">
        <f>SUM(K170:K178)</f>
        <v>26301.7</v>
      </c>
    </row>
  </sheetData>
  <sheetProtection/>
  <mergeCells count="10">
    <mergeCell ref="A5:K5"/>
    <mergeCell ref="I6:K6"/>
    <mergeCell ref="D7:I7"/>
    <mergeCell ref="J7:J8"/>
    <mergeCell ref="K7:K8"/>
    <mergeCell ref="F8:H8"/>
    <mergeCell ref="B2:K2"/>
    <mergeCell ref="G1:K1"/>
    <mergeCell ref="D3:K3"/>
    <mergeCell ref="A4:K4"/>
  </mergeCells>
  <printOptions/>
  <pageMargins left="0.69" right="0.26" top="0.33" bottom="0.32" header="0.28" footer="0.17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H86"/>
  <sheetViews>
    <sheetView zoomScale="85" zoomScaleNormal="85" zoomScalePageLayoutView="0" workbookViewId="0" topLeftCell="A76">
      <selection activeCell="H9" sqref="H9"/>
    </sheetView>
  </sheetViews>
  <sheetFormatPr defaultColWidth="9.140625" defaultRowHeight="12.75"/>
  <cols>
    <col min="1" max="1" width="57.7109375" style="17" customWidth="1"/>
    <col min="2" max="2" width="4.00390625" style="93" customWidth="1"/>
    <col min="3" max="3" width="5.421875" style="17" customWidth="1"/>
    <col min="4" max="4" width="8.140625" style="17" customWidth="1"/>
    <col min="5" max="5" width="7.421875" style="17" customWidth="1"/>
    <col min="6" max="6" width="7.140625" style="17" customWidth="1"/>
    <col min="7" max="7" width="7.7109375" style="17" customWidth="1"/>
    <col min="8" max="8" width="10.421875" style="17" customWidth="1"/>
    <col min="9" max="16384" width="9.140625" style="17" customWidth="1"/>
  </cols>
  <sheetData>
    <row r="1" spans="1:8" ht="18" customHeight="1">
      <c r="A1" s="91"/>
      <c r="B1" s="92"/>
      <c r="C1" s="16"/>
      <c r="D1" s="16"/>
      <c r="E1" s="352" t="s">
        <v>257</v>
      </c>
      <c r="F1" s="353"/>
      <c r="G1" s="353"/>
      <c r="H1" s="353"/>
    </row>
    <row r="2" spans="2:8" ht="71.25" customHeight="1">
      <c r="B2" s="356" t="s">
        <v>324</v>
      </c>
      <c r="C2" s="357"/>
      <c r="D2" s="357"/>
      <c r="E2" s="357"/>
      <c r="F2" s="357"/>
      <c r="G2" s="357"/>
      <c r="H2" s="357"/>
    </row>
    <row r="3" spans="1:8" ht="36" customHeight="1" hidden="1">
      <c r="A3" s="354"/>
      <c r="B3" s="355"/>
      <c r="C3" s="355"/>
      <c r="D3" s="355"/>
      <c r="E3" s="355"/>
      <c r="F3" s="355"/>
      <c r="G3" s="355"/>
      <c r="H3" s="355"/>
    </row>
    <row r="4" spans="2:8" ht="22.5" customHeight="1">
      <c r="B4" s="92"/>
      <c r="C4" s="16"/>
      <c r="D4" s="351" t="s">
        <v>155</v>
      </c>
      <c r="E4" s="351"/>
      <c r="F4" s="351"/>
      <c r="G4" s="351"/>
      <c r="H4" s="351"/>
    </row>
    <row r="5" spans="1:8" ht="81" customHeight="1">
      <c r="A5" s="350" t="s">
        <v>325</v>
      </c>
      <c r="B5" s="350"/>
      <c r="C5" s="350"/>
      <c r="D5" s="350"/>
      <c r="E5" s="350"/>
      <c r="F5" s="350"/>
      <c r="G5" s="350"/>
      <c r="H5" s="350"/>
    </row>
    <row r="6" spans="1:8" ht="49.5" customHeight="1">
      <c r="A6" s="258" t="s">
        <v>222</v>
      </c>
      <c r="B6" s="259" t="s">
        <v>83</v>
      </c>
      <c r="C6" s="259"/>
      <c r="D6" s="259"/>
      <c r="E6" s="258" t="s">
        <v>71</v>
      </c>
      <c r="F6" s="260" t="s">
        <v>82</v>
      </c>
      <c r="G6" s="260" t="s">
        <v>104</v>
      </c>
      <c r="H6" s="258" t="s">
        <v>72</v>
      </c>
    </row>
    <row r="7" spans="1:8" ht="38.25">
      <c r="A7" s="156" t="s">
        <v>348</v>
      </c>
      <c r="B7" s="159" t="s">
        <v>88</v>
      </c>
      <c r="C7" s="160" t="s">
        <v>293</v>
      </c>
      <c r="D7" s="161" t="s">
        <v>294</v>
      </c>
      <c r="E7" s="162"/>
      <c r="F7" s="157"/>
      <c r="G7" s="158"/>
      <c r="H7" s="163">
        <f>H8+H20+H27+H32+H35+H38</f>
        <v>1273</v>
      </c>
    </row>
    <row r="8" spans="1:8" ht="63.75">
      <c r="A8" s="196" t="s">
        <v>374</v>
      </c>
      <c r="B8" s="146" t="s">
        <v>88</v>
      </c>
      <c r="C8" s="147" t="s">
        <v>336</v>
      </c>
      <c r="D8" s="148" t="s">
        <v>294</v>
      </c>
      <c r="E8" s="128"/>
      <c r="F8" s="144" t="s">
        <v>31</v>
      </c>
      <c r="G8" s="145" t="s">
        <v>31</v>
      </c>
      <c r="H8" s="193">
        <v>360</v>
      </c>
    </row>
    <row r="9" spans="1:8" ht="89.25">
      <c r="A9" s="196" t="s">
        <v>376</v>
      </c>
      <c r="B9" s="146" t="s">
        <v>88</v>
      </c>
      <c r="C9" s="147" t="s">
        <v>336</v>
      </c>
      <c r="D9" s="148" t="s">
        <v>375</v>
      </c>
      <c r="E9" s="128"/>
      <c r="F9" s="144" t="s">
        <v>89</v>
      </c>
      <c r="G9" s="145" t="s">
        <v>118</v>
      </c>
      <c r="H9" s="193">
        <f>H10</f>
        <v>25</v>
      </c>
    </row>
    <row r="10" spans="1:8" ht="25.5">
      <c r="A10" s="153" t="s">
        <v>307</v>
      </c>
      <c r="B10" s="146" t="s">
        <v>88</v>
      </c>
      <c r="C10" s="147" t="s">
        <v>336</v>
      </c>
      <c r="D10" s="148" t="s">
        <v>375</v>
      </c>
      <c r="E10" s="147">
        <v>200</v>
      </c>
      <c r="F10" s="144" t="s">
        <v>89</v>
      </c>
      <c r="G10" s="145" t="s">
        <v>118</v>
      </c>
      <c r="H10" s="193">
        <v>25</v>
      </c>
    </row>
    <row r="11" spans="1:8" ht="63.75">
      <c r="A11" s="218" t="s">
        <v>404</v>
      </c>
      <c r="B11" s="146" t="s">
        <v>88</v>
      </c>
      <c r="C11" s="147" t="s">
        <v>336</v>
      </c>
      <c r="D11" s="148" t="s">
        <v>294</v>
      </c>
      <c r="E11" s="208"/>
      <c r="F11" s="217" t="s">
        <v>94</v>
      </c>
      <c r="G11" s="217" t="s">
        <v>91</v>
      </c>
      <c r="H11" s="195">
        <f>H12+H14+H16+H18</f>
        <v>335</v>
      </c>
    </row>
    <row r="12" spans="1:8" ht="76.5">
      <c r="A12" s="218" t="s">
        <v>406</v>
      </c>
      <c r="B12" s="146" t="s">
        <v>88</v>
      </c>
      <c r="C12" s="147" t="s">
        <v>336</v>
      </c>
      <c r="D12" s="148" t="s">
        <v>405</v>
      </c>
      <c r="E12" s="208"/>
      <c r="F12" s="217" t="s">
        <v>94</v>
      </c>
      <c r="G12" s="217" t="s">
        <v>91</v>
      </c>
      <c r="H12" s="195">
        <f>H13</f>
        <v>105</v>
      </c>
    </row>
    <row r="13" spans="1:8" ht="25.5">
      <c r="A13" s="218" t="s">
        <v>307</v>
      </c>
      <c r="B13" s="146" t="s">
        <v>88</v>
      </c>
      <c r="C13" s="147" t="s">
        <v>336</v>
      </c>
      <c r="D13" s="148" t="s">
        <v>405</v>
      </c>
      <c r="E13" s="208">
        <v>200</v>
      </c>
      <c r="F13" s="217" t="s">
        <v>94</v>
      </c>
      <c r="G13" s="217" t="s">
        <v>91</v>
      </c>
      <c r="H13" s="195">
        <v>105</v>
      </c>
    </row>
    <row r="14" spans="1:8" ht="63.75">
      <c r="A14" s="218" t="s">
        <v>407</v>
      </c>
      <c r="B14" s="146" t="s">
        <v>88</v>
      </c>
      <c r="C14" s="147" t="s">
        <v>336</v>
      </c>
      <c r="D14" s="148" t="s">
        <v>410</v>
      </c>
      <c r="E14" s="208"/>
      <c r="F14" s="217" t="s">
        <v>94</v>
      </c>
      <c r="G14" s="217" t="s">
        <v>91</v>
      </c>
      <c r="H14" s="195">
        <f>H15</f>
        <v>80</v>
      </c>
    </row>
    <row r="15" spans="1:8" ht="24">
      <c r="A15" s="220" t="s">
        <v>411</v>
      </c>
      <c r="B15" s="146" t="s">
        <v>88</v>
      </c>
      <c r="C15" s="147" t="s">
        <v>336</v>
      </c>
      <c r="D15" s="148" t="s">
        <v>410</v>
      </c>
      <c r="E15" s="208">
        <v>400</v>
      </c>
      <c r="F15" s="217" t="s">
        <v>94</v>
      </c>
      <c r="G15" s="217" t="s">
        <v>91</v>
      </c>
      <c r="H15" s="195">
        <v>80</v>
      </c>
    </row>
    <row r="16" spans="1:8" ht="63.75">
      <c r="A16" s="218" t="s">
        <v>409</v>
      </c>
      <c r="B16" s="146" t="s">
        <v>88</v>
      </c>
      <c r="C16" s="147" t="s">
        <v>336</v>
      </c>
      <c r="D16" s="148" t="s">
        <v>412</v>
      </c>
      <c r="E16" s="208"/>
      <c r="F16" s="217" t="s">
        <v>94</v>
      </c>
      <c r="G16" s="217" t="s">
        <v>91</v>
      </c>
      <c r="H16" s="195">
        <f>H17</f>
        <v>80</v>
      </c>
    </row>
    <row r="17" spans="1:8" ht="25.5">
      <c r="A17" s="218" t="s">
        <v>307</v>
      </c>
      <c r="B17" s="146" t="s">
        <v>88</v>
      </c>
      <c r="C17" s="147" t="s">
        <v>336</v>
      </c>
      <c r="D17" s="148" t="s">
        <v>412</v>
      </c>
      <c r="E17" s="208">
        <v>200</v>
      </c>
      <c r="F17" s="217" t="s">
        <v>94</v>
      </c>
      <c r="G17" s="217" t="s">
        <v>91</v>
      </c>
      <c r="H17" s="195">
        <v>80</v>
      </c>
    </row>
    <row r="18" spans="1:8" ht="76.5">
      <c r="A18" s="218" t="s">
        <v>408</v>
      </c>
      <c r="B18" s="146" t="s">
        <v>88</v>
      </c>
      <c r="C18" s="147" t="s">
        <v>336</v>
      </c>
      <c r="D18" s="148" t="s">
        <v>413</v>
      </c>
      <c r="E18" s="208"/>
      <c r="F18" s="217" t="s">
        <v>94</v>
      </c>
      <c r="G18" s="217" t="s">
        <v>91</v>
      </c>
      <c r="H18" s="195">
        <f>H19</f>
        <v>70</v>
      </c>
    </row>
    <row r="19" spans="1:8" ht="25.5">
      <c r="A19" s="218" t="s">
        <v>307</v>
      </c>
      <c r="B19" s="146" t="s">
        <v>88</v>
      </c>
      <c r="C19" s="147" t="s">
        <v>336</v>
      </c>
      <c r="D19" s="148" t="s">
        <v>413</v>
      </c>
      <c r="E19" s="208">
        <v>200</v>
      </c>
      <c r="F19" s="217" t="s">
        <v>94</v>
      </c>
      <c r="G19" s="217" t="s">
        <v>91</v>
      </c>
      <c r="H19" s="195">
        <v>70</v>
      </c>
    </row>
    <row r="20" spans="1:8" ht="63.75">
      <c r="A20" s="218" t="s">
        <v>414</v>
      </c>
      <c r="B20" s="146" t="s">
        <v>88</v>
      </c>
      <c r="C20" s="147" t="s">
        <v>296</v>
      </c>
      <c r="D20" s="148"/>
      <c r="E20" s="208"/>
      <c r="F20" s="217" t="s">
        <v>94</v>
      </c>
      <c r="G20" s="217" t="s">
        <v>91</v>
      </c>
      <c r="H20" s="221">
        <f>H21+H23+H25</f>
        <v>230</v>
      </c>
    </row>
    <row r="21" spans="1:8" ht="72">
      <c r="A21" s="220" t="s">
        <v>418</v>
      </c>
      <c r="B21" s="146" t="s">
        <v>88</v>
      </c>
      <c r="C21" s="147" t="s">
        <v>296</v>
      </c>
      <c r="D21" s="148" t="s">
        <v>415</v>
      </c>
      <c r="E21" s="148"/>
      <c r="F21" s="217" t="s">
        <v>94</v>
      </c>
      <c r="G21" s="217" t="s">
        <v>91</v>
      </c>
      <c r="H21" s="221">
        <f>H22</f>
        <v>30</v>
      </c>
    </row>
    <row r="22" spans="1:8" ht="24">
      <c r="A22" s="220" t="s">
        <v>411</v>
      </c>
      <c r="B22" s="146" t="s">
        <v>88</v>
      </c>
      <c r="C22" s="147" t="s">
        <v>296</v>
      </c>
      <c r="D22" s="148" t="s">
        <v>415</v>
      </c>
      <c r="E22" s="148">
        <v>400</v>
      </c>
      <c r="F22" s="217" t="s">
        <v>94</v>
      </c>
      <c r="G22" s="217" t="s">
        <v>91</v>
      </c>
      <c r="H22" s="221">
        <v>30</v>
      </c>
    </row>
    <row r="23" spans="1:8" ht="60">
      <c r="A23" s="220" t="s">
        <v>419</v>
      </c>
      <c r="B23" s="146" t="s">
        <v>88</v>
      </c>
      <c r="C23" s="147" t="s">
        <v>296</v>
      </c>
      <c r="D23" s="148" t="s">
        <v>416</v>
      </c>
      <c r="E23" s="148"/>
      <c r="F23" s="217" t="s">
        <v>94</v>
      </c>
      <c r="G23" s="217" t="s">
        <v>91</v>
      </c>
      <c r="H23" s="221">
        <f>H24</f>
        <v>100</v>
      </c>
    </row>
    <row r="24" spans="1:8" ht="24">
      <c r="A24" s="220" t="s">
        <v>411</v>
      </c>
      <c r="B24" s="146" t="s">
        <v>88</v>
      </c>
      <c r="C24" s="147" t="s">
        <v>296</v>
      </c>
      <c r="D24" s="148" t="s">
        <v>416</v>
      </c>
      <c r="E24" s="148">
        <v>400</v>
      </c>
      <c r="F24" s="217" t="s">
        <v>94</v>
      </c>
      <c r="G24" s="217" t="s">
        <v>91</v>
      </c>
      <c r="H24" s="221">
        <v>100</v>
      </c>
    </row>
    <row r="25" spans="1:8" ht="60">
      <c r="A25" s="220" t="s">
        <v>420</v>
      </c>
      <c r="B25" s="146" t="s">
        <v>88</v>
      </c>
      <c r="C25" s="147" t="s">
        <v>296</v>
      </c>
      <c r="D25" s="148" t="s">
        <v>417</v>
      </c>
      <c r="E25" s="148"/>
      <c r="F25" s="217" t="s">
        <v>94</v>
      </c>
      <c r="G25" s="217" t="s">
        <v>91</v>
      </c>
      <c r="H25" s="221">
        <f>H26</f>
        <v>100</v>
      </c>
    </row>
    <row r="26" spans="1:8" ht="24">
      <c r="A26" s="220" t="s">
        <v>411</v>
      </c>
      <c r="B26" s="146" t="s">
        <v>88</v>
      </c>
      <c r="C26" s="147" t="s">
        <v>296</v>
      </c>
      <c r="D26" s="148">
        <v>4607</v>
      </c>
      <c r="E26" s="148">
        <v>400</v>
      </c>
      <c r="F26" s="217" t="s">
        <v>94</v>
      </c>
      <c r="G26" s="217" t="s">
        <v>91</v>
      </c>
      <c r="H26" s="221">
        <v>100</v>
      </c>
    </row>
    <row r="27" spans="1:8" ht="63.75">
      <c r="A27" s="218" t="s">
        <v>397</v>
      </c>
      <c r="B27" s="146" t="s">
        <v>88</v>
      </c>
      <c r="C27" s="147" t="s">
        <v>344</v>
      </c>
      <c r="D27" s="148" t="s">
        <v>294</v>
      </c>
      <c r="E27" s="208"/>
      <c r="F27" s="217" t="s">
        <v>94</v>
      </c>
      <c r="G27" s="217" t="s">
        <v>88</v>
      </c>
      <c r="H27" s="195">
        <f>H28+H30</f>
        <v>250</v>
      </c>
    </row>
    <row r="28" spans="1:8" ht="76.5">
      <c r="A28" s="218" t="s">
        <v>400</v>
      </c>
      <c r="B28" s="146" t="s">
        <v>88</v>
      </c>
      <c r="C28" s="147" t="s">
        <v>344</v>
      </c>
      <c r="D28" s="148" t="s">
        <v>398</v>
      </c>
      <c r="E28" s="208"/>
      <c r="F28" s="217" t="s">
        <v>94</v>
      </c>
      <c r="G28" s="217" t="s">
        <v>88</v>
      </c>
      <c r="H28" s="195">
        <f>H29</f>
        <v>150</v>
      </c>
    </row>
    <row r="29" spans="1:8" ht="25.5">
      <c r="A29" s="218" t="s">
        <v>307</v>
      </c>
      <c r="B29" s="146" t="s">
        <v>88</v>
      </c>
      <c r="C29" s="147" t="s">
        <v>344</v>
      </c>
      <c r="D29" s="148" t="s">
        <v>398</v>
      </c>
      <c r="E29" s="208">
        <v>200</v>
      </c>
      <c r="F29" s="217" t="s">
        <v>94</v>
      </c>
      <c r="G29" s="217" t="s">
        <v>88</v>
      </c>
      <c r="H29" s="195">
        <v>150</v>
      </c>
    </row>
    <row r="30" spans="1:8" ht="76.5">
      <c r="A30" s="218" t="s">
        <v>401</v>
      </c>
      <c r="B30" s="146" t="s">
        <v>88</v>
      </c>
      <c r="C30" s="147" t="s">
        <v>344</v>
      </c>
      <c r="D30" s="148" t="s">
        <v>399</v>
      </c>
      <c r="E30" s="208"/>
      <c r="F30" s="217" t="s">
        <v>94</v>
      </c>
      <c r="G30" s="217" t="s">
        <v>88</v>
      </c>
      <c r="H30" s="195">
        <f>H31</f>
        <v>100</v>
      </c>
    </row>
    <row r="31" spans="1:8" ht="25.5">
      <c r="A31" s="218" t="s">
        <v>307</v>
      </c>
      <c r="B31" s="146" t="s">
        <v>88</v>
      </c>
      <c r="C31" s="147" t="s">
        <v>344</v>
      </c>
      <c r="D31" s="148" t="s">
        <v>399</v>
      </c>
      <c r="E31" s="208">
        <v>200</v>
      </c>
      <c r="F31" s="217" t="s">
        <v>94</v>
      </c>
      <c r="G31" s="217" t="s">
        <v>88</v>
      </c>
      <c r="H31" s="195">
        <v>100</v>
      </c>
    </row>
    <row r="32" spans="1:8" ht="89.25">
      <c r="A32" s="218" t="s">
        <v>402</v>
      </c>
      <c r="B32" s="146" t="s">
        <v>88</v>
      </c>
      <c r="C32" s="147" t="s">
        <v>390</v>
      </c>
      <c r="D32" s="148" t="s">
        <v>294</v>
      </c>
      <c r="E32" s="208"/>
      <c r="F32" s="217" t="s">
        <v>94</v>
      </c>
      <c r="G32" s="217" t="s">
        <v>88</v>
      </c>
      <c r="H32" s="195">
        <f>H33</f>
        <v>150</v>
      </c>
    </row>
    <row r="33" spans="1:8" ht="102">
      <c r="A33" s="218" t="s">
        <v>403</v>
      </c>
      <c r="B33" s="146" t="s">
        <v>88</v>
      </c>
      <c r="C33" s="147" t="s">
        <v>390</v>
      </c>
      <c r="D33" s="148" t="s">
        <v>399</v>
      </c>
      <c r="E33" s="208"/>
      <c r="F33" s="217" t="s">
        <v>94</v>
      </c>
      <c r="G33" s="217" t="s">
        <v>88</v>
      </c>
      <c r="H33" s="195">
        <f>H34</f>
        <v>150</v>
      </c>
    </row>
    <row r="34" spans="1:8" ht="25.5">
      <c r="A34" s="218" t="s">
        <v>307</v>
      </c>
      <c r="B34" s="146" t="s">
        <v>88</v>
      </c>
      <c r="C34" s="147" t="s">
        <v>390</v>
      </c>
      <c r="D34" s="148" t="s">
        <v>399</v>
      </c>
      <c r="E34" s="208">
        <v>200</v>
      </c>
      <c r="F34" s="217" t="s">
        <v>94</v>
      </c>
      <c r="G34" s="217" t="s">
        <v>88</v>
      </c>
      <c r="H34" s="195">
        <v>150</v>
      </c>
    </row>
    <row r="35" spans="1:8" ht="76.5">
      <c r="A35" s="218" t="s">
        <v>421</v>
      </c>
      <c r="B35" s="146" t="s">
        <v>88</v>
      </c>
      <c r="C35" s="147" t="s">
        <v>385</v>
      </c>
      <c r="D35" s="148"/>
      <c r="E35" s="208"/>
      <c r="F35" s="217" t="s">
        <v>94</v>
      </c>
      <c r="G35" s="217" t="s">
        <v>91</v>
      </c>
      <c r="H35" s="221">
        <f>H36</f>
        <v>103</v>
      </c>
    </row>
    <row r="36" spans="1:8" ht="89.25">
      <c r="A36" s="200" t="s">
        <v>422</v>
      </c>
      <c r="B36" s="146" t="s">
        <v>88</v>
      </c>
      <c r="C36" s="147" t="s">
        <v>385</v>
      </c>
      <c r="D36" s="148" t="s">
        <v>405</v>
      </c>
      <c r="E36" s="148"/>
      <c r="F36" s="217" t="s">
        <v>94</v>
      </c>
      <c r="G36" s="217" t="s">
        <v>91</v>
      </c>
      <c r="H36" s="221">
        <f>H37</f>
        <v>103</v>
      </c>
    </row>
    <row r="37" spans="1:8" ht="25.5">
      <c r="A37" s="218" t="s">
        <v>307</v>
      </c>
      <c r="B37" s="146" t="s">
        <v>88</v>
      </c>
      <c r="C37" s="147" t="s">
        <v>385</v>
      </c>
      <c r="D37" s="148" t="s">
        <v>405</v>
      </c>
      <c r="E37" s="148" t="s">
        <v>308</v>
      </c>
      <c r="F37" s="217" t="s">
        <v>94</v>
      </c>
      <c r="G37" s="217" t="s">
        <v>91</v>
      </c>
      <c r="H37" s="195">
        <v>103</v>
      </c>
    </row>
    <row r="38" spans="1:8" ht="60">
      <c r="A38" s="175" t="s">
        <v>349</v>
      </c>
      <c r="B38" s="146" t="s">
        <v>88</v>
      </c>
      <c r="C38" s="147" t="s">
        <v>350</v>
      </c>
      <c r="D38" s="148" t="s">
        <v>294</v>
      </c>
      <c r="E38" s="144"/>
      <c r="F38" s="144"/>
      <c r="G38" s="145"/>
      <c r="H38" s="173">
        <f>H39</f>
        <v>180</v>
      </c>
    </row>
    <row r="39" spans="1:8" ht="84">
      <c r="A39" s="175" t="s">
        <v>351</v>
      </c>
      <c r="B39" s="146" t="s">
        <v>88</v>
      </c>
      <c r="C39" s="147" t="s">
        <v>350</v>
      </c>
      <c r="D39" s="148" t="s">
        <v>352</v>
      </c>
      <c r="E39" s="144"/>
      <c r="F39" s="144" t="s">
        <v>88</v>
      </c>
      <c r="G39" s="145" t="s">
        <v>162</v>
      </c>
      <c r="H39" s="173">
        <f>H40</f>
        <v>180</v>
      </c>
    </row>
    <row r="40" spans="1:8" ht="25.5">
      <c r="A40" s="153" t="s">
        <v>307</v>
      </c>
      <c r="B40" s="146" t="s">
        <v>88</v>
      </c>
      <c r="C40" s="147" t="s">
        <v>350</v>
      </c>
      <c r="D40" s="148" t="s">
        <v>352</v>
      </c>
      <c r="E40" s="144" t="s">
        <v>308</v>
      </c>
      <c r="F40" s="144" t="s">
        <v>88</v>
      </c>
      <c r="G40" s="145" t="s">
        <v>162</v>
      </c>
      <c r="H40" s="173">
        <v>180</v>
      </c>
    </row>
    <row r="41" spans="1:8" ht="25.5">
      <c r="A41" s="156" t="s">
        <v>381</v>
      </c>
      <c r="B41" s="159" t="s">
        <v>91</v>
      </c>
      <c r="C41" s="160" t="s">
        <v>293</v>
      </c>
      <c r="D41" s="161" t="s">
        <v>294</v>
      </c>
      <c r="E41" s="162"/>
      <c r="F41" s="157"/>
      <c r="G41" s="158"/>
      <c r="H41" s="163">
        <f>H42+H47+H52+H62+H65+H68</f>
        <v>1476.6999999999998</v>
      </c>
    </row>
    <row r="42" spans="1:8" ht="63.75">
      <c r="A42" s="218" t="s">
        <v>4</v>
      </c>
      <c r="B42" s="146" t="s">
        <v>91</v>
      </c>
      <c r="C42" s="147" t="s">
        <v>336</v>
      </c>
      <c r="D42" s="148" t="s">
        <v>294</v>
      </c>
      <c r="E42" s="208"/>
      <c r="F42" s="217"/>
      <c r="G42" s="217"/>
      <c r="H42" s="221">
        <f>H44+H46</f>
        <v>320</v>
      </c>
    </row>
    <row r="43" spans="1:8" ht="76.5">
      <c r="A43" s="1" t="s">
        <v>6</v>
      </c>
      <c r="B43" s="146" t="s">
        <v>91</v>
      </c>
      <c r="C43" s="147" t="s">
        <v>336</v>
      </c>
      <c r="D43" s="148" t="s">
        <v>5</v>
      </c>
      <c r="E43" s="208"/>
      <c r="F43" s="217" t="s">
        <v>94</v>
      </c>
      <c r="G43" s="217" t="s">
        <v>89</v>
      </c>
      <c r="H43" s="221">
        <f>H44</f>
        <v>170</v>
      </c>
    </row>
    <row r="44" spans="1:8" ht="25.5">
      <c r="A44" s="1" t="s">
        <v>307</v>
      </c>
      <c r="B44" s="146" t="s">
        <v>91</v>
      </c>
      <c r="C44" s="147" t="s">
        <v>336</v>
      </c>
      <c r="D44" s="148" t="s">
        <v>5</v>
      </c>
      <c r="E44" s="208">
        <v>200</v>
      </c>
      <c r="F44" s="217" t="s">
        <v>94</v>
      </c>
      <c r="G44" s="217" t="s">
        <v>89</v>
      </c>
      <c r="H44" s="221">
        <v>170</v>
      </c>
    </row>
    <row r="45" spans="1:8" ht="63.75">
      <c r="A45" s="1" t="s">
        <v>7</v>
      </c>
      <c r="B45" s="146" t="s">
        <v>91</v>
      </c>
      <c r="C45" s="147" t="s">
        <v>336</v>
      </c>
      <c r="D45" s="148" t="s">
        <v>8</v>
      </c>
      <c r="E45" s="208"/>
      <c r="F45" s="217" t="s">
        <v>94</v>
      </c>
      <c r="G45" s="217" t="s">
        <v>89</v>
      </c>
      <c r="H45" s="221">
        <f>H46</f>
        <v>150</v>
      </c>
    </row>
    <row r="46" spans="1:8" ht="25.5">
      <c r="A46" s="1" t="s">
        <v>307</v>
      </c>
      <c r="B46" s="146" t="s">
        <v>91</v>
      </c>
      <c r="C46" s="147" t="s">
        <v>336</v>
      </c>
      <c r="D46" s="148" t="s">
        <v>8</v>
      </c>
      <c r="E46" s="208">
        <v>200</v>
      </c>
      <c r="F46" s="217" t="s">
        <v>94</v>
      </c>
      <c r="G46" s="217" t="s">
        <v>89</v>
      </c>
      <c r="H46" s="221">
        <v>150</v>
      </c>
    </row>
    <row r="47" spans="1:8" ht="51">
      <c r="A47" s="1" t="s">
        <v>9</v>
      </c>
      <c r="B47" s="146" t="s">
        <v>91</v>
      </c>
      <c r="C47" s="147" t="s">
        <v>296</v>
      </c>
      <c r="D47" s="148" t="s">
        <v>294</v>
      </c>
      <c r="E47" s="208"/>
      <c r="F47" s="217"/>
      <c r="G47" s="217"/>
      <c r="H47" s="221">
        <f>H51+H49</f>
        <v>307.3</v>
      </c>
    </row>
    <row r="48" spans="1:8" ht="63.75">
      <c r="A48" s="1" t="s">
        <v>12</v>
      </c>
      <c r="B48" s="146" t="s">
        <v>91</v>
      </c>
      <c r="C48" s="147" t="s">
        <v>296</v>
      </c>
      <c r="D48" s="148" t="s">
        <v>10</v>
      </c>
      <c r="E48" s="208"/>
      <c r="F48" s="217" t="s">
        <v>94</v>
      </c>
      <c r="G48" s="217" t="s">
        <v>89</v>
      </c>
      <c r="H48" s="221">
        <f>H49</f>
        <v>207.3</v>
      </c>
    </row>
    <row r="49" spans="1:8" ht="25.5">
      <c r="A49" s="1" t="s">
        <v>307</v>
      </c>
      <c r="B49" s="146" t="s">
        <v>91</v>
      </c>
      <c r="C49" s="147" t="s">
        <v>296</v>
      </c>
      <c r="D49" s="148" t="s">
        <v>10</v>
      </c>
      <c r="E49" s="208">
        <v>200</v>
      </c>
      <c r="F49" s="217" t="s">
        <v>94</v>
      </c>
      <c r="G49" s="217" t="s">
        <v>89</v>
      </c>
      <c r="H49" s="221">
        <v>207.3</v>
      </c>
    </row>
    <row r="50" spans="1:8" ht="63.75">
      <c r="A50" s="1" t="s">
        <v>13</v>
      </c>
      <c r="B50" s="146" t="s">
        <v>91</v>
      </c>
      <c r="C50" s="147" t="s">
        <v>296</v>
      </c>
      <c r="D50" s="148" t="s">
        <v>11</v>
      </c>
      <c r="E50" s="208"/>
      <c r="F50" s="217" t="s">
        <v>94</v>
      </c>
      <c r="G50" s="217" t="s">
        <v>89</v>
      </c>
      <c r="H50" s="221">
        <f>H51</f>
        <v>100</v>
      </c>
    </row>
    <row r="51" spans="1:8" ht="25.5">
      <c r="A51" s="1" t="s">
        <v>307</v>
      </c>
      <c r="B51" s="146" t="s">
        <v>91</v>
      </c>
      <c r="C51" s="147" t="s">
        <v>296</v>
      </c>
      <c r="D51" s="148" t="s">
        <v>11</v>
      </c>
      <c r="E51" s="208">
        <v>200</v>
      </c>
      <c r="F51" s="217" t="s">
        <v>94</v>
      </c>
      <c r="G51" s="217" t="s">
        <v>89</v>
      </c>
      <c r="H51" s="221">
        <v>100</v>
      </c>
    </row>
    <row r="52" spans="1:8" ht="51">
      <c r="A52" s="200" t="s">
        <v>382</v>
      </c>
      <c r="B52" s="146" t="s">
        <v>91</v>
      </c>
      <c r="C52" s="147" t="s">
        <v>344</v>
      </c>
      <c r="D52" s="148" t="s">
        <v>294</v>
      </c>
      <c r="E52" s="128"/>
      <c r="F52" s="144"/>
      <c r="G52" s="145"/>
      <c r="H52" s="193">
        <f>H54+H57+H59+H61</f>
        <v>311.4</v>
      </c>
    </row>
    <row r="53" spans="1:8" ht="48">
      <c r="A53" s="109" t="s">
        <v>384</v>
      </c>
      <c r="B53" s="146" t="s">
        <v>91</v>
      </c>
      <c r="C53" s="147" t="s">
        <v>344</v>
      </c>
      <c r="D53" s="148" t="s">
        <v>383</v>
      </c>
      <c r="E53" s="128"/>
      <c r="F53" s="144" t="s">
        <v>93</v>
      </c>
      <c r="G53" s="145" t="s">
        <v>120</v>
      </c>
      <c r="H53" s="193">
        <f>H54</f>
        <v>137.7</v>
      </c>
    </row>
    <row r="54" spans="1:8" ht="25.5">
      <c r="A54" s="153" t="s">
        <v>307</v>
      </c>
      <c r="B54" s="146" t="s">
        <v>91</v>
      </c>
      <c r="C54" s="147" t="s">
        <v>344</v>
      </c>
      <c r="D54" s="148" t="s">
        <v>383</v>
      </c>
      <c r="E54" s="147">
        <v>200</v>
      </c>
      <c r="F54" s="144" t="s">
        <v>93</v>
      </c>
      <c r="G54" s="145" t="s">
        <v>120</v>
      </c>
      <c r="H54" s="193">
        <v>137.7</v>
      </c>
    </row>
    <row r="55" spans="1:8" ht="51">
      <c r="A55" s="1" t="s">
        <v>14</v>
      </c>
      <c r="B55" s="146" t="s">
        <v>91</v>
      </c>
      <c r="C55" s="147" t="s">
        <v>344</v>
      </c>
      <c r="D55" s="148" t="s">
        <v>294</v>
      </c>
      <c r="E55" s="208"/>
      <c r="F55" s="217" t="s">
        <v>94</v>
      </c>
      <c r="G55" s="217" t="s">
        <v>89</v>
      </c>
      <c r="H55" s="221">
        <f>H56+H58+H60</f>
        <v>173.7</v>
      </c>
    </row>
    <row r="56" spans="1:8" ht="51">
      <c r="A56" s="1" t="s">
        <v>18</v>
      </c>
      <c r="B56" s="146" t="s">
        <v>91</v>
      </c>
      <c r="C56" s="147" t="s">
        <v>344</v>
      </c>
      <c r="D56" s="148" t="s">
        <v>15</v>
      </c>
      <c r="E56" s="208"/>
      <c r="F56" s="217" t="s">
        <v>94</v>
      </c>
      <c r="G56" s="217" t="s">
        <v>89</v>
      </c>
      <c r="H56" s="221">
        <f>H57</f>
        <v>135</v>
      </c>
    </row>
    <row r="57" spans="1:8" ht="25.5">
      <c r="A57" s="1" t="s">
        <v>307</v>
      </c>
      <c r="B57" s="146" t="s">
        <v>91</v>
      </c>
      <c r="C57" s="147" t="s">
        <v>344</v>
      </c>
      <c r="D57" s="148" t="s">
        <v>15</v>
      </c>
      <c r="E57" s="208">
        <v>200</v>
      </c>
      <c r="F57" s="217" t="s">
        <v>94</v>
      </c>
      <c r="G57" s="217" t="s">
        <v>89</v>
      </c>
      <c r="H57" s="221">
        <v>135</v>
      </c>
    </row>
    <row r="58" spans="1:8" ht="51">
      <c r="A58" s="1" t="s">
        <v>19</v>
      </c>
      <c r="B58" s="146" t="s">
        <v>91</v>
      </c>
      <c r="C58" s="147" t="s">
        <v>344</v>
      </c>
      <c r="D58" s="148" t="s">
        <v>16</v>
      </c>
      <c r="E58" s="208"/>
      <c r="F58" s="217" t="s">
        <v>94</v>
      </c>
      <c r="G58" s="217" t="s">
        <v>89</v>
      </c>
      <c r="H58" s="221">
        <f>H59</f>
        <v>5.7</v>
      </c>
    </row>
    <row r="59" spans="1:8" ht="25.5">
      <c r="A59" s="1" t="s">
        <v>307</v>
      </c>
      <c r="B59" s="146" t="s">
        <v>91</v>
      </c>
      <c r="C59" s="147" t="s">
        <v>344</v>
      </c>
      <c r="D59" s="148" t="s">
        <v>16</v>
      </c>
      <c r="E59" s="208">
        <v>200</v>
      </c>
      <c r="F59" s="217" t="s">
        <v>94</v>
      </c>
      <c r="G59" s="217" t="s">
        <v>89</v>
      </c>
      <c r="H59" s="221">
        <v>5.7</v>
      </c>
    </row>
    <row r="60" spans="1:8" ht="63.75">
      <c r="A60" s="1" t="s">
        <v>20</v>
      </c>
      <c r="B60" s="146" t="s">
        <v>91</v>
      </c>
      <c r="C60" s="147" t="s">
        <v>344</v>
      </c>
      <c r="D60" s="148" t="s">
        <v>17</v>
      </c>
      <c r="E60" s="208"/>
      <c r="F60" s="217" t="s">
        <v>94</v>
      </c>
      <c r="G60" s="217" t="s">
        <v>89</v>
      </c>
      <c r="H60" s="221">
        <f>H61</f>
        <v>33</v>
      </c>
    </row>
    <row r="61" spans="1:8" ht="25.5">
      <c r="A61" s="1" t="s">
        <v>307</v>
      </c>
      <c r="B61" s="146" t="s">
        <v>91</v>
      </c>
      <c r="C61" s="147" t="s">
        <v>344</v>
      </c>
      <c r="D61" s="148" t="s">
        <v>17</v>
      </c>
      <c r="E61" s="208">
        <v>200</v>
      </c>
      <c r="F61" s="217" t="s">
        <v>94</v>
      </c>
      <c r="G61" s="217" t="s">
        <v>89</v>
      </c>
      <c r="H61" s="221">
        <v>33</v>
      </c>
    </row>
    <row r="62" spans="1:8" ht="63.75">
      <c r="A62" s="1" t="s">
        <v>21</v>
      </c>
      <c r="B62" s="146" t="s">
        <v>91</v>
      </c>
      <c r="C62" s="147" t="s">
        <v>390</v>
      </c>
      <c r="D62" s="148" t="s">
        <v>294</v>
      </c>
      <c r="E62" s="208"/>
      <c r="F62" s="217" t="s">
        <v>94</v>
      </c>
      <c r="G62" s="217" t="s">
        <v>89</v>
      </c>
      <c r="H62" s="221">
        <f>H63</f>
        <v>25</v>
      </c>
    </row>
    <row r="63" spans="1:8" ht="76.5">
      <c r="A63" s="1" t="s">
        <v>23</v>
      </c>
      <c r="B63" s="146" t="s">
        <v>91</v>
      </c>
      <c r="C63" s="147" t="s">
        <v>390</v>
      </c>
      <c r="D63" s="148" t="s">
        <v>22</v>
      </c>
      <c r="E63" s="208"/>
      <c r="F63" s="217" t="s">
        <v>94</v>
      </c>
      <c r="G63" s="217" t="s">
        <v>89</v>
      </c>
      <c r="H63" s="221">
        <f>H64</f>
        <v>25</v>
      </c>
    </row>
    <row r="64" spans="1:8" ht="25.5">
      <c r="A64" s="1" t="s">
        <v>307</v>
      </c>
      <c r="B64" s="146" t="s">
        <v>91</v>
      </c>
      <c r="C64" s="147" t="s">
        <v>390</v>
      </c>
      <c r="D64" s="148" t="s">
        <v>22</v>
      </c>
      <c r="E64" s="208">
        <v>200</v>
      </c>
      <c r="F64" s="217" t="s">
        <v>94</v>
      </c>
      <c r="G64" s="217" t="s">
        <v>89</v>
      </c>
      <c r="H64" s="221">
        <v>25</v>
      </c>
    </row>
    <row r="65" spans="1:8" ht="114.75">
      <c r="A65" s="204" t="s">
        <v>386</v>
      </c>
      <c r="B65" s="146" t="s">
        <v>91</v>
      </c>
      <c r="C65" s="147" t="s">
        <v>385</v>
      </c>
      <c r="D65" s="148" t="s">
        <v>294</v>
      </c>
      <c r="E65" s="128"/>
      <c r="F65" s="144"/>
      <c r="G65" s="145"/>
      <c r="H65" s="193">
        <f>H66</f>
        <v>383</v>
      </c>
    </row>
    <row r="66" spans="1:8" ht="84">
      <c r="A66" s="109" t="s">
        <v>388</v>
      </c>
      <c r="B66" s="146" t="s">
        <v>91</v>
      </c>
      <c r="C66" s="147" t="s">
        <v>385</v>
      </c>
      <c r="D66" s="148" t="s">
        <v>387</v>
      </c>
      <c r="E66" s="128"/>
      <c r="F66" s="144" t="s">
        <v>93</v>
      </c>
      <c r="G66" s="145" t="s">
        <v>120</v>
      </c>
      <c r="H66" s="193">
        <f>H67</f>
        <v>383</v>
      </c>
    </row>
    <row r="67" spans="1:8" ht="25.5">
      <c r="A67" s="153" t="s">
        <v>307</v>
      </c>
      <c r="B67" s="146" t="s">
        <v>91</v>
      </c>
      <c r="C67" s="147" t="s">
        <v>385</v>
      </c>
      <c r="D67" s="148" t="s">
        <v>387</v>
      </c>
      <c r="E67" s="147">
        <v>200</v>
      </c>
      <c r="F67" s="144" t="s">
        <v>93</v>
      </c>
      <c r="G67" s="145" t="s">
        <v>120</v>
      </c>
      <c r="H67" s="193">
        <v>383</v>
      </c>
    </row>
    <row r="68" spans="1:8" ht="63.75">
      <c r="A68" s="218" t="s">
        <v>1</v>
      </c>
      <c r="B68" s="146" t="s">
        <v>91</v>
      </c>
      <c r="C68" s="147" t="s">
        <v>350</v>
      </c>
      <c r="D68" s="148" t="s">
        <v>294</v>
      </c>
      <c r="E68" s="208"/>
      <c r="F68" s="217"/>
      <c r="G68" s="217"/>
      <c r="H68" s="221">
        <f>H69+H72</f>
        <v>130</v>
      </c>
    </row>
    <row r="69" spans="1:8" ht="76.5">
      <c r="A69" s="218" t="s">
        <v>3</v>
      </c>
      <c r="B69" s="146" t="s">
        <v>91</v>
      </c>
      <c r="C69" s="147" t="s">
        <v>350</v>
      </c>
      <c r="D69" s="148" t="s">
        <v>2</v>
      </c>
      <c r="E69" s="208"/>
      <c r="F69" s="217" t="s">
        <v>94</v>
      </c>
      <c r="G69" s="217" t="s">
        <v>91</v>
      </c>
      <c r="H69" s="221">
        <f>H70</f>
        <v>70</v>
      </c>
    </row>
    <row r="70" spans="1:8" ht="25.5">
      <c r="A70" s="218" t="s">
        <v>307</v>
      </c>
      <c r="B70" s="146" t="s">
        <v>91</v>
      </c>
      <c r="C70" s="147" t="s">
        <v>350</v>
      </c>
      <c r="D70" s="148" t="s">
        <v>2</v>
      </c>
      <c r="E70" s="208">
        <v>200</v>
      </c>
      <c r="F70" s="217" t="s">
        <v>94</v>
      </c>
      <c r="G70" s="217" t="s">
        <v>91</v>
      </c>
      <c r="H70" s="221">
        <v>70</v>
      </c>
    </row>
    <row r="71" spans="1:8" ht="63.75">
      <c r="A71" s="1" t="s">
        <v>24</v>
      </c>
      <c r="B71" s="146" t="s">
        <v>91</v>
      </c>
      <c r="C71" s="147" t="s">
        <v>350</v>
      </c>
      <c r="D71" s="148" t="s">
        <v>294</v>
      </c>
      <c r="E71" s="208"/>
      <c r="F71" s="217" t="s">
        <v>94</v>
      </c>
      <c r="G71" s="217" t="s">
        <v>89</v>
      </c>
      <c r="H71" s="221">
        <f>H72</f>
        <v>60</v>
      </c>
    </row>
    <row r="72" spans="1:8" ht="76.5">
      <c r="A72" s="1" t="s">
        <v>3</v>
      </c>
      <c r="B72" s="146" t="s">
        <v>91</v>
      </c>
      <c r="C72" s="147" t="s">
        <v>350</v>
      </c>
      <c r="D72" s="148" t="s">
        <v>2</v>
      </c>
      <c r="E72" s="208"/>
      <c r="F72" s="217" t="s">
        <v>94</v>
      </c>
      <c r="G72" s="217" t="s">
        <v>89</v>
      </c>
      <c r="H72" s="221">
        <f>H73</f>
        <v>60</v>
      </c>
    </row>
    <row r="73" spans="1:8" ht="25.5">
      <c r="A73" s="1" t="s">
        <v>307</v>
      </c>
      <c r="B73" s="146" t="s">
        <v>91</v>
      </c>
      <c r="C73" s="147" t="s">
        <v>350</v>
      </c>
      <c r="D73" s="148" t="s">
        <v>2</v>
      </c>
      <c r="E73" s="208">
        <v>200</v>
      </c>
      <c r="F73" s="217" t="s">
        <v>94</v>
      </c>
      <c r="G73" s="217" t="s">
        <v>89</v>
      </c>
      <c r="H73" s="221">
        <v>60</v>
      </c>
    </row>
    <row r="74" spans="1:8" ht="38.25">
      <c r="A74" s="156" t="s">
        <v>353</v>
      </c>
      <c r="B74" s="159" t="s">
        <v>89</v>
      </c>
      <c r="C74" s="160" t="s">
        <v>293</v>
      </c>
      <c r="D74" s="161" t="s">
        <v>294</v>
      </c>
      <c r="E74" s="162"/>
      <c r="F74" s="157"/>
      <c r="G74" s="158"/>
      <c r="H74" s="163">
        <f>H75</f>
        <v>267.7</v>
      </c>
    </row>
    <row r="75" spans="1:8" ht="60">
      <c r="A75" s="175" t="s">
        <v>354</v>
      </c>
      <c r="B75" s="146" t="s">
        <v>89</v>
      </c>
      <c r="C75" s="147" t="s">
        <v>336</v>
      </c>
      <c r="D75" s="148" t="s">
        <v>294</v>
      </c>
      <c r="E75" s="144"/>
      <c r="F75" s="144"/>
      <c r="G75" s="145"/>
      <c r="H75" s="173">
        <f>H76+H78+H80</f>
        <v>267.7</v>
      </c>
    </row>
    <row r="76" spans="1:8" ht="84">
      <c r="A76" s="175" t="s">
        <v>356</v>
      </c>
      <c r="B76" s="146" t="s">
        <v>89</v>
      </c>
      <c r="C76" s="147" t="s">
        <v>336</v>
      </c>
      <c r="D76" s="148" t="s">
        <v>355</v>
      </c>
      <c r="E76" s="144"/>
      <c r="F76" s="144" t="s">
        <v>88</v>
      </c>
      <c r="G76" s="145" t="s">
        <v>162</v>
      </c>
      <c r="H76" s="173">
        <f>H77</f>
        <v>140</v>
      </c>
    </row>
    <row r="77" spans="1:8" ht="25.5">
      <c r="A77" s="153" t="s">
        <v>307</v>
      </c>
      <c r="B77" s="146" t="s">
        <v>89</v>
      </c>
      <c r="C77" s="147" t="s">
        <v>336</v>
      </c>
      <c r="D77" s="148" t="s">
        <v>355</v>
      </c>
      <c r="E77" s="144" t="s">
        <v>308</v>
      </c>
      <c r="F77" s="144" t="s">
        <v>88</v>
      </c>
      <c r="G77" s="145" t="s">
        <v>162</v>
      </c>
      <c r="H77" s="173">
        <v>140</v>
      </c>
    </row>
    <row r="78" spans="1:8" ht="72">
      <c r="A78" s="175" t="s">
        <v>358</v>
      </c>
      <c r="B78" s="146" t="s">
        <v>89</v>
      </c>
      <c r="C78" s="147" t="s">
        <v>336</v>
      </c>
      <c r="D78" s="148" t="s">
        <v>357</v>
      </c>
      <c r="E78" s="144"/>
      <c r="F78" s="144" t="s">
        <v>88</v>
      </c>
      <c r="G78" s="145" t="s">
        <v>162</v>
      </c>
      <c r="H78" s="173">
        <f>H79</f>
        <v>80</v>
      </c>
    </row>
    <row r="79" spans="1:8" ht="25.5">
      <c r="A79" s="153" t="s">
        <v>307</v>
      </c>
      <c r="B79" s="146" t="s">
        <v>89</v>
      </c>
      <c r="C79" s="147" t="s">
        <v>336</v>
      </c>
      <c r="D79" s="148" t="s">
        <v>357</v>
      </c>
      <c r="E79" s="144" t="s">
        <v>308</v>
      </c>
      <c r="F79" s="144" t="s">
        <v>88</v>
      </c>
      <c r="G79" s="145" t="s">
        <v>162</v>
      </c>
      <c r="H79" s="173">
        <v>80</v>
      </c>
    </row>
    <row r="80" spans="1:8" ht="72">
      <c r="A80" s="175" t="s">
        <v>359</v>
      </c>
      <c r="B80" s="146" t="s">
        <v>89</v>
      </c>
      <c r="C80" s="147" t="s">
        <v>336</v>
      </c>
      <c r="D80" s="148" t="s">
        <v>364</v>
      </c>
      <c r="E80" s="144"/>
      <c r="F80" s="144" t="s">
        <v>88</v>
      </c>
      <c r="G80" s="145" t="s">
        <v>162</v>
      </c>
      <c r="H80" s="173">
        <f>H81</f>
        <v>47.7</v>
      </c>
    </row>
    <row r="81" spans="1:8" ht="25.5">
      <c r="A81" s="153" t="s">
        <v>307</v>
      </c>
      <c r="B81" s="146" t="s">
        <v>89</v>
      </c>
      <c r="C81" s="147" t="s">
        <v>336</v>
      </c>
      <c r="D81" s="148" t="s">
        <v>364</v>
      </c>
      <c r="E81" s="144" t="s">
        <v>308</v>
      </c>
      <c r="F81" s="144" t="s">
        <v>88</v>
      </c>
      <c r="G81" s="145" t="s">
        <v>162</v>
      </c>
      <c r="H81" s="173">
        <v>47.7</v>
      </c>
    </row>
    <row r="82" spans="1:8" ht="38.25">
      <c r="A82" s="156" t="s">
        <v>377</v>
      </c>
      <c r="B82" s="159" t="s">
        <v>93</v>
      </c>
      <c r="C82" s="160" t="s">
        <v>293</v>
      </c>
      <c r="D82" s="161" t="s">
        <v>294</v>
      </c>
      <c r="E82" s="162"/>
      <c r="F82" s="157"/>
      <c r="G82" s="158"/>
      <c r="H82" s="163">
        <f>H83</f>
        <v>23.7</v>
      </c>
    </row>
    <row r="83" spans="1:8" ht="63.75">
      <c r="A83" s="196" t="s">
        <v>378</v>
      </c>
      <c r="B83" s="146" t="s">
        <v>93</v>
      </c>
      <c r="C83" s="147" t="s">
        <v>336</v>
      </c>
      <c r="D83" s="148" t="s">
        <v>294</v>
      </c>
      <c r="E83" s="147"/>
      <c r="F83" s="144"/>
      <c r="G83" s="145"/>
      <c r="H83" s="193">
        <f>H84</f>
        <v>23.7</v>
      </c>
    </row>
    <row r="84" spans="1:8" ht="89.25">
      <c r="A84" s="200" t="s">
        <v>379</v>
      </c>
      <c r="B84" s="146" t="s">
        <v>93</v>
      </c>
      <c r="C84" s="147" t="s">
        <v>336</v>
      </c>
      <c r="D84" s="148" t="s">
        <v>375</v>
      </c>
      <c r="E84" s="128"/>
      <c r="F84" s="144" t="s">
        <v>89</v>
      </c>
      <c r="G84" s="145" t="s">
        <v>118</v>
      </c>
      <c r="H84" s="193">
        <f>H85</f>
        <v>23.7</v>
      </c>
    </row>
    <row r="85" spans="1:8" ht="25.5">
      <c r="A85" s="153" t="s">
        <v>307</v>
      </c>
      <c r="B85" s="146" t="s">
        <v>93</v>
      </c>
      <c r="C85" s="147" t="s">
        <v>336</v>
      </c>
      <c r="D85" s="148" t="s">
        <v>375</v>
      </c>
      <c r="E85" s="147">
        <v>200</v>
      </c>
      <c r="F85" s="144" t="s">
        <v>89</v>
      </c>
      <c r="G85" s="145" t="s">
        <v>118</v>
      </c>
      <c r="H85" s="193">
        <v>23.7</v>
      </c>
    </row>
    <row r="86" spans="1:8" ht="26.25" customHeight="1">
      <c r="A86" s="261" t="s">
        <v>255</v>
      </c>
      <c r="B86" s="264"/>
      <c r="C86" s="265"/>
      <c r="D86" s="266"/>
      <c r="E86" s="261"/>
      <c r="F86" s="261"/>
      <c r="G86" s="261"/>
      <c r="H86" s="18">
        <f>H7+H41+H74+H82</f>
        <v>3041.0999999999995</v>
      </c>
    </row>
  </sheetData>
  <sheetProtection/>
  <mergeCells count="5">
    <mergeCell ref="A5:H5"/>
    <mergeCell ref="D4:H4"/>
    <mergeCell ref="E1:H1"/>
    <mergeCell ref="A3:H3"/>
    <mergeCell ref="B2:H2"/>
  </mergeCells>
  <printOptions/>
  <pageMargins left="0.75" right="0.17" top="0.5" bottom="0.27" header="0.5" footer="0.26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L82"/>
  <sheetViews>
    <sheetView zoomScale="85" zoomScaleNormal="85" zoomScalePageLayoutView="0" workbookViewId="0" topLeftCell="A1">
      <selection activeCell="I11" sqref="I11"/>
    </sheetView>
  </sheetViews>
  <sheetFormatPr defaultColWidth="9.140625" defaultRowHeight="12.75"/>
  <cols>
    <col min="1" max="1" width="49.57421875" style="95" customWidth="1"/>
    <col min="2" max="2" width="5.7109375" style="95" customWidth="1"/>
    <col min="3" max="3" width="5.421875" style="95" customWidth="1"/>
    <col min="4" max="4" width="8.140625" style="95" customWidth="1"/>
    <col min="5" max="5" width="9.00390625" style="95" customWidth="1"/>
    <col min="6" max="6" width="7.00390625" style="95" customWidth="1"/>
    <col min="7" max="7" width="7.7109375" style="95" customWidth="1"/>
    <col min="8" max="8" width="11.57421875" style="100" customWidth="1"/>
    <col min="9" max="9" width="12.421875" style="100" customWidth="1"/>
    <col min="10" max="16384" width="9.140625" style="95" customWidth="1"/>
  </cols>
  <sheetData>
    <row r="1" spans="1:12" ht="19.5" customHeight="1">
      <c r="A1" s="94"/>
      <c r="B1" s="94"/>
      <c r="C1" s="94"/>
      <c r="D1" s="94"/>
      <c r="E1" s="359" t="s">
        <v>258</v>
      </c>
      <c r="F1" s="344"/>
      <c r="G1" s="344"/>
      <c r="H1" s="344"/>
      <c r="I1" s="344"/>
      <c r="J1" s="94"/>
      <c r="K1" s="94"/>
      <c r="L1" s="94"/>
    </row>
    <row r="2" spans="1:12" ht="54" customHeight="1">
      <c r="A2" s="94"/>
      <c r="B2" s="361" t="s">
        <v>323</v>
      </c>
      <c r="C2" s="362"/>
      <c r="D2" s="362"/>
      <c r="E2" s="362"/>
      <c r="F2" s="362"/>
      <c r="G2" s="362"/>
      <c r="H2" s="362"/>
      <c r="I2" s="362"/>
      <c r="J2" s="97"/>
      <c r="K2" s="97"/>
      <c r="L2" s="94"/>
    </row>
    <row r="3" spans="1:12" ht="13.5" customHeight="1" hidden="1">
      <c r="A3" s="360"/>
      <c r="B3" s="332"/>
      <c r="C3" s="332"/>
      <c r="D3" s="332"/>
      <c r="E3" s="332"/>
      <c r="F3" s="332"/>
      <c r="G3" s="332"/>
      <c r="H3" s="332"/>
      <c r="I3" s="332"/>
      <c r="J3" s="96"/>
      <c r="K3" s="96"/>
      <c r="L3" s="96"/>
    </row>
    <row r="4" spans="1:12" ht="18.75" customHeight="1">
      <c r="A4" s="94"/>
      <c r="B4" s="94"/>
      <c r="C4" s="94"/>
      <c r="D4" s="363" t="s">
        <v>155</v>
      </c>
      <c r="E4" s="363"/>
      <c r="F4" s="363"/>
      <c r="G4" s="363"/>
      <c r="H4" s="363"/>
      <c r="I4" s="363"/>
      <c r="J4" s="94"/>
      <c r="K4" s="94"/>
      <c r="L4" s="94"/>
    </row>
    <row r="5" spans="1:12" ht="12.75">
      <c r="A5" s="94"/>
      <c r="B5" s="94"/>
      <c r="C5" s="94"/>
      <c r="D5" s="94"/>
      <c r="E5" s="94"/>
      <c r="F5" s="94"/>
      <c r="G5" s="94"/>
      <c r="H5" s="19"/>
      <c r="I5" s="19"/>
      <c r="J5" s="94"/>
      <c r="K5" s="94"/>
      <c r="L5" s="94"/>
    </row>
    <row r="6" spans="1:12" ht="71.25" customHeight="1">
      <c r="A6" s="350" t="s">
        <v>326</v>
      </c>
      <c r="B6" s="350"/>
      <c r="C6" s="350"/>
      <c r="D6" s="350"/>
      <c r="E6" s="350"/>
      <c r="F6" s="350"/>
      <c r="G6" s="350"/>
      <c r="H6" s="350"/>
      <c r="I6" s="350"/>
      <c r="J6" s="94"/>
      <c r="K6" s="94"/>
      <c r="L6" s="94"/>
    </row>
    <row r="7" spans="1:12" ht="20.25">
      <c r="A7" s="358"/>
      <c r="B7" s="358"/>
      <c r="C7" s="358"/>
      <c r="D7" s="358"/>
      <c r="E7" s="358"/>
      <c r="F7" s="358"/>
      <c r="G7" s="358"/>
      <c r="H7" s="358"/>
      <c r="I7" s="262"/>
      <c r="J7" s="94"/>
      <c r="K7" s="94"/>
      <c r="L7" s="94"/>
    </row>
    <row r="8" spans="1:9" ht="38.25">
      <c r="A8" s="258" t="s">
        <v>222</v>
      </c>
      <c r="B8" s="259" t="s">
        <v>83</v>
      </c>
      <c r="C8" s="259"/>
      <c r="D8" s="259"/>
      <c r="E8" s="258" t="s">
        <v>71</v>
      </c>
      <c r="F8" s="260" t="s">
        <v>82</v>
      </c>
      <c r="G8" s="260" t="s">
        <v>104</v>
      </c>
      <c r="H8" s="258" t="s">
        <v>73</v>
      </c>
      <c r="I8" s="258" t="s">
        <v>74</v>
      </c>
    </row>
    <row r="9" spans="1:9" ht="38.25">
      <c r="A9" s="156" t="s">
        <v>348</v>
      </c>
      <c r="B9" s="159" t="s">
        <v>88</v>
      </c>
      <c r="C9" s="160" t="s">
        <v>293</v>
      </c>
      <c r="D9" s="161" t="s">
        <v>294</v>
      </c>
      <c r="E9" s="162"/>
      <c r="F9" s="157"/>
      <c r="G9" s="158"/>
      <c r="H9" s="163">
        <f>H10+H22+H25+H30+H33+H36</f>
        <v>1489.2</v>
      </c>
      <c r="I9" s="163">
        <f>I10+I22+I25+I30+I33+I36</f>
        <v>1642.9</v>
      </c>
    </row>
    <row r="10" spans="1:9" ht="76.5">
      <c r="A10" s="196" t="s">
        <v>374</v>
      </c>
      <c r="B10" s="146" t="s">
        <v>88</v>
      </c>
      <c r="C10" s="147" t="s">
        <v>336</v>
      </c>
      <c r="D10" s="148" t="s">
        <v>294</v>
      </c>
      <c r="E10" s="128"/>
      <c r="F10" s="144" t="s">
        <v>31</v>
      </c>
      <c r="G10" s="145" t="s">
        <v>31</v>
      </c>
      <c r="H10" s="193">
        <v>365</v>
      </c>
      <c r="I10" s="193">
        <v>342.9</v>
      </c>
    </row>
    <row r="11" spans="1:9" ht="102">
      <c r="A11" s="196" t="s">
        <v>376</v>
      </c>
      <c r="B11" s="146" t="s">
        <v>88</v>
      </c>
      <c r="C11" s="147" t="s">
        <v>336</v>
      </c>
      <c r="D11" s="148" t="s">
        <v>375</v>
      </c>
      <c r="E11" s="128"/>
      <c r="F11" s="144" t="s">
        <v>89</v>
      </c>
      <c r="G11" s="145" t="s">
        <v>118</v>
      </c>
      <c r="H11" s="193">
        <f>H12</f>
        <v>25</v>
      </c>
      <c r="I11" s="193">
        <f>I12</f>
        <v>25</v>
      </c>
    </row>
    <row r="12" spans="1:9" ht="25.5">
      <c r="A12" s="153" t="s">
        <v>307</v>
      </c>
      <c r="B12" s="146" t="s">
        <v>88</v>
      </c>
      <c r="C12" s="147" t="s">
        <v>336</v>
      </c>
      <c r="D12" s="148" t="s">
        <v>375</v>
      </c>
      <c r="E12" s="147">
        <v>200</v>
      </c>
      <c r="F12" s="144" t="s">
        <v>89</v>
      </c>
      <c r="G12" s="145" t="s">
        <v>118</v>
      </c>
      <c r="H12" s="193">
        <v>25</v>
      </c>
      <c r="I12" s="193">
        <v>25</v>
      </c>
    </row>
    <row r="13" spans="1:9" ht="76.5">
      <c r="A13" s="218" t="s">
        <v>404</v>
      </c>
      <c r="B13" s="146" t="s">
        <v>88</v>
      </c>
      <c r="C13" s="147" t="s">
        <v>336</v>
      </c>
      <c r="D13" s="148" t="s">
        <v>294</v>
      </c>
      <c r="E13" s="208"/>
      <c r="F13" s="217" t="s">
        <v>94</v>
      </c>
      <c r="G13" s="217" t="s">
        <v>91</v>
      </c>
      <c r="H13" s="195">
        <f>H14+H16+H18+H20</f>
        <v>340</v>
      </c>
      <c r="I13" s="195">
        <f>I14+I16+I18+I20</f>
        <v>317.9</v>
      </c>
    </row>
    <row r="14" spans="1:9" ht="89.25">
      <c r="A14" s="218" t="s">
        <v>406</v>
      </c>
      <c r="B14" s="146" t="s">
        <v>88</v>
      </c>
      <c r="C14" s="147" t="s">
        <v>336</v>
      </c>
      <c r="D14" s="148" t="s">
        <v>405</v>
      </c>
      <c r="E14" s="208"/>
      <c r="F14" s="217" t="s">
        <v>94</v>
      </c>
      <c r="G14" s="217" t="s">
        <v>91</v>
      </c>
      <c r="H14" s="195">
        <f>H15</f>
        <v>110</v>
      </c>
      <c r="I14" s="195">
        <f>I15</f>
        <v>95</v>
      </c>
    </row>
    <row r="15" spans="1:9" ht="25.5">
      <c r="A15" s="218" t="s">
        <v>307</v>
      </c>
      <c r="B15" s="146" t="s">
        <v>88</v>
      </c>
      <c r="C15" s="147" t="s">
        <v>336</v>
      </c>
      <c r="D15" s="148" t="s">
        <v>405</v>
      </c>
      <c r="E15" s="208">
        <v>200</v>
      </c>
      <c r="F15" s="217" t="s">
        <v>94</v>
      </c>
      <c r="G15" s="217" t="s">
        <v>91</v>
      </c>
      <c r="H15" s="195">
        <v>110</v>
      </c>
      <c r="I15" s="195">
        <v>95</v>
      </c>
    </row>
    <row r="16" spans="1:9" ht="89.25">
      <c r="A16" s="218" t="s">
        <v>407</v>
      </c>
      <c r="B16" s="146" t="s">
        <v>88</v>
      </c>
      <c r="C16" s="147" t="s">
        <v>336</v>
      </c>
      <c r="D16" s="148" t="s">
        <v>410</v>
      </c>
      <c r="E16" s="208"/>
      <c r="F16" s="217" t="s">
        <v>94</v>
      </c>
      <c r="G16" s="217" t="s">
        <v>91</v>
      </c>
      <c r="H16" s="195">
        <f>H17</f>
        <v>80</v>
      </c>
      <c r="I16" s="195">
        <f>I17</f>
        <v>40</v>
      </c>
    </row>
    <row r="17" spans="1:9" ht="24">
      <c r="A17" s="220" t="s">
        <v>411</v>
      </c>
      <c r="B17" s="146" t="s">
        <v>88</v>
      </c>
      <c r="C17" s="147" t="s">
        <v>336</v>
      </c>
      <c r="D17" s="148" t="s">
        <v>410</v>
      </c>
      <c r="E17" s="208">
        <v>400</v>
      </c>
      <c r="F17" s="217" t="s">
        <v>94</v>
      </c>
      <c r="G17" s="217" t="s">
        <v>91</v>
      </c>
      <c r="H17" s="195">
        <v>80</v>
      </c>
      <c r="I17" s="195">
        <v>40</v>
      </c>
    </row>
    <row r="18" spans="1:9" ht="89.25">
      <c r="A18" s="218" t="s">
        <v>409</v>
      </c>
      <c r="B18" s="146" t="s">
        <v>88</v>
      </c>
      <c r="C18" s="147" t="s">
        <v>336</v>
      </c>
      <c r="D18" s="148" t="s">
        <v>412</v>
      </c>
      <c r="E18" s="208"/>
      <c r="F18" s="217" t="s">
        <v>94</v>
      </c>
      <c r="G18" s="217" t="s">
        <v>91</v>
      </c>
      <c r="H18" s="195">
        <f>H19</f>
        <v>80</v>
      </c>
      <c r="I18" s="195">
        <f>I19</f>
        <v>112.9</v>
      </c>
    </row>
    <row r="19" spans="1:9" ht="25.5">
      <c r="A19" s="218" t="s">
        <v>307</v>
      </c>
      <c r="B19" s="146" t="s">
        <v>88</v>
      </c>
      <c r="C19" s="147" t="s">
        <v>336</v>
      </c>
      <c r="D19" s="148" t="s">
        <v>412</v>
      </c>
      <c r="E19" s="208">
        <v>200</v>
      </c>
      <c r="F19" s="217" t="s">
        <v>94</v>
      </c>
      <c r="G19" s="217" t="s">
        <v>91</v>
      </c>
      <c r="H19" s="195">
        <v>80</v>
      </c>
      <c r="I19" s="195">
        <v>112.9</v>
      </c>
    </row>
    <row r="20" spans="1:9" ht="102">
      <c r="A20" s="218" t="s">
        <v>408</v>
      </c>
      <c r="B20" s="146" t="s">
        <v>88</v>
      </c>
      <c r="C20" s="147" t="s">
        <v>336</v>
      </c>
      <c r="D20" s="148" t="s">
        <v>413</v>
      </c>
      <c r="E20" s="208"/>
      <c r="F20" s="217" t="s">
        <v>94</v>
      </c>
      <c r="G20" s="217" t="s">
        <v>91</v>
      </c>
      <c r="H20" s="195">
        <f>H21</f>
        <v>70</v>
      </c>
      <c r="I20" s="195">
        <f>I21</f>
        <v>70</v>
      </c>
    </row>
    <row r="21" spans="1:9" ht="25.5">
      <c r="A21" s="218" t="s">
        <v>307</v>
      </c>
      <c r="B21" s="146" t="s">
        <v>88</v>
      </c>
      <c r="C21" s="147" t="s">
        <v>336</v>
      </c>
      <c r="D21" s="148" t="s">
        <v>413</v>
      </c>
      <c r="E21" s="208">
        <v>200</v>
      </c>
      <c r="F21" s="217" t="s">
        <v>94</v>
      </c>
      <c r="G21" s="217" t="s">
        <v>91</v>
      </c>
      <c r="H21" s="195">
        <v>70</v>
      </c>
      <c r="I21" s="195">
        <v>70</v>
      </c>
    </row>
    <row r="22" spans="1:9" ht="76.5">
      <c r="A22" s="218" t="s">
        <v>414</v>
      </c>
      <c r="B22" s="146" t="s">
        <v>88</v>
      </c>
      <c r="C22" s="147" t="s">
        <v>296</v>
      </c>
      <c r="D22" s="148"/>
      <c r="E22" s="208"/>
      <c r="F22" s="217" t="s">
        <v>94</v>
      </c>
      <c r="G22" s="217" t="s">
        <v>91</v>
      </c>
      <c r="H22" s="221">
        <f>H23</f>
        <v>0</v>
      </c>
      <c r="I22" s="221">
        <f>I23</f>
        <v>100</v>
      </c>
    </row>
    <row r="23" spans="1:9" ht="72">
      <c r="A23" s="220" t="s">
        <v>56</v>
      </c>
      <c r="B23" s="146" t="s">
        <v>88</v>
      </c>
      <c r="C23" s="147" t="s">
        <v>296</v>
      </c>
      <c r="D23" s="148" t="s">
        <v>55</v>
      </c>
      <c r="E23" s="148"/>
      <c r="F23" s="217" t="s">
        <v>94</v>
      </c>
      <c r="G23" s="217" t="s">
        <v>91</v>
      </c>
      <c r="H23" s="221">
        <f>H24</f>
        <v>0</v>
      </c>
      <c r="I23" s="221">
        <f>I24</f>
        <v>100</v>
      </c>
    </row>
    <row r="24" spans="1:9" ht="24">
      <c r="A24" s="220" t="s">
        <v>411</v>
      </c>
      <c r="B24" s="146" t="s">
        <v>88</v>
      </c>
      <c r="C24" s="147" t="s">
        <v>296</v>
      </c>
      <c r="D24" s="148" t="s">
        <v>55</v>
      </c>
      <c r="E24" s="148">
        <v>400</v>
      </c>
      <c r="F24" s="217" t="s">
        <v>94</v>
      </c>
      <c r="G24" s="217" t="s">
        <v>91</v>
      </c>
      <c r="H24" s="221"/>
      <c r="I24" s="221">
        <v>100</v>
      </c>
    </row>
    <row r="25" spans="1:9" ht="76.5">
      <c r="A25" s="218" t="s">
        <v>397</v>
      </c>
      <c r="B25" s="146" t="s">
        <v>88</v>
      </c>
      <c r="C25" s="147" t="s">
        <v>344</v>
      </c>
      <c r="D25" s="148" t="s">
        <v>294</v>
      </c>
      <c r="E25" s="208"/>
      <c r="F25" s="217" t="s">
        <v>94</v>
      </c>
      <c r="G25" s="217" t="s">
        <v>88</v>
      </c>
      <c r="H25" s="195">
        <f>H26+H28</f>
        <v>181.2</v>
      </c>
      <c r="I25" s="195">
        <f>I26+I28</f>
        <v>200</v>
      </c>
    </row>
    <row r="26" spans="1:9" ht="89.25">
      <c r="A26" s="218" t="s">
        <v>400</v>
      </c>
      <c r="B26" s="146" t="s">
        <v>88</v>
      </c>
      <c r="C26" s="147" t="s">
        <v>344</v>
      </c>
      <c r="D26" s="148" t="s">
        <v>398</v>
      </c>
      <c r="E26" s="208"/>
      <c r="F26" s="217" t="s">
        <v>94</v>
      </c>
      <c r="G26" s="217" t="s">
        <v>88</v>
      </c>
      <c r="H26" s="195">
        <f>H27</f>
        <v>81.2</v>
      </c>
      <c r="I26" s="195">
        <f>I27</f>
        <v>100</v>
      </c>
    </row>
    <row r="27" spans="1:9" ht="25.5">
      <c r="A27" s="218" t="s">
        <v>307</v>
      </c>
      <c r="B27" s="146" t="s">
        <v>88</v>
      </c>
      <c r="C27" s="147" t="s">
        <v>344</v>
      </c>
      <c r="D27" s="148" t="s">
        <v>398</v>
      </c>
      <c r="E27" s="208">
        <v>200</v>
      </c>
      <c r="F27" s="217" t="s">
        <v>94</v>
      </c>
      <c r="G27" s="217" t="s">
        <v>88</v>
      </c>
      <c r="H27" s="195">
        <v>81.2</v>
      </c>
      <c r="I27" s="195">
        <v>100</v>
      </c>
    </row>
    <row r="28" spans="1:9" ht="89.25">
      <c r="A28" s="218" t="s">
        <v>401</v>
      </c>
      <c r="B28" s="146" t="s">
        <v>88</v>
      </c>
      <c r="C28" s="147" t="s">
        <v>344</v>
      </c>
      <c r="D28" s="148" t="s">
        <v>399</v>
      </c>
      <c r="E28" s="208"/>
      <c r="F28" s="217" t="s">
        <v>94</v>
      </c>
      <c r="G28" s="217" t="s">
        <v>88</v>
      </c>
      <c r="H28" s="195">
        <f>H29</f>
        <v>100</v>
      </c>
      <c r="I28" s="195">
        <f>I29</f>
        <v>100</v>
      </c>
    </row>
    <row r="29" spans="1:9" ht="25.5">
      <c r="A29" s="218" t="s">
        <v>307</v>
      </c>
      <c r="B29" s="146" t="s">
        <v>88</v>
      </c>
      <c r="C29" s="147" t="s">
        <v>344</v>
      </c>
      <c r="D29" s="148" t="s">
        <v>399</v>
      </c>
      <c r="E29" s="208">
        <v>200</v>
      </c>
      <c r="F29" s="217" t="s">
        <v>94</v>
      </c>
      <c r="G29" s="217" t="s">
        <v>88</v>
      </c>
      <c r="H29" s="195">
        <v>100</v>
      </c>
      <c r="I29" s="195">
        <v>100</v>
      </c>
    </row>
    <row r="30" spans="1:9" ht="114.75">
      <c r="A30" s="218" t="s">
        <v>402</v>
      </c>
      <c r="B30" s="146" t="s">
        <v>88</v>
      </c>
      <c r="C30" s="147" t="s">
        <v>390</v>
      </c>
      <c r="D30" s="148" t="s">
        <v>294</v>
      </c>
      <c r="E30" s="208"/>
      <c r="F30" s="217" t="s">
        <v>94</v>
      </c>
      <c r="G30" s="217" t="s">
        <v>88</v>
      </c>
      <c r="H30" s="195">
        <f>H31</f>
        <v>150</v>
      </c>
      <c r="I30" s="195">
        <f>I31</f>
        <v>150</v>
      </c>
    </row>
    <row r="31" spans="1:9" ht="114.75">
      <c r="A31" s="218" t="s">
        <v>403</v>
      </c>
      <c r="B31" s="146" t="s">
        <v>88</v>
      </c>
      <c r="C31" s="147" t="s">
        <v>390</v>
      </c>
      <c r="D31" s="148" t="s">
        <v>399</v>
      </c>
      <c r="E31" s="208"/>
      <c r="F31" s="217" t="s">
        <v>94</v>
      </c>
      <c r="G31" s="217" t="s">
        <v>88</v>
      </c>
      <c r="H31" s="195">
        <f>H32</f>
        <v>150</v>
      </c>
      <c r="I31" s="195">
        <f>I32</f>
        <v>150</v>
      </c>
    </row>
    <row r="32" spans="1:9" ht="25.5">
      <c r="A32" s="218" t="s">
        <v>307</v>
      </c>
      <c r="B32" s="146" t="s">
        <v>88</v>
      </c>
      <c r="C32" s="147" t="s">
        <v>390</v>
      </c>
      <c r="D32" s="148" t="s">
        <v>399</v>
      </c>
      <c r="E32" s="208">
        <v>200</v>
      </c>
      <c r="F32" s="217" t="s">
        <v>94</v>
      </c>
      <c r="G32" s="217" t="s">
        <v>88</v>
      </c>
      <c r="H32" s="195">
        <v>150</v>
      </c>
      <c r="I32" s="195">
        <v>150</v>
      </c>
    </row>
    <row r="33" spans="1:9" ht="89.25">
      <c r="A33" s="218" t="s">
        <v>421</v>
      </c>
      <c r="B33" s="146" t="s">
        <v>88</v>
      </c>
      <c r="C33" s="147" t="s">
        <v>385</v>
      </c>
      <c r="D33" s="148"/>
      <c r="E33" s="208"/>
      <c r="F33" s="217" t="s">
        <v>94</v>
      </c>
      <c r="G33" s="217" t="s">
        <v>91</v>
      </c>
      <c r="H33" s="221">
        <f>H34</f>
        <v>153</v>
      </c>
      <c r="I33" s="221">
        <f>I34</f>
        <v>200</v>
      </c>
    </row>
    <row r="34" spans="1:9" ht="102">
      <c r="A34" s="200" t="s">
        <v>422</v>
      </c>
      <c r="B34" s="146" t="s">
        <v>88</v>
      </c>
      <c r="C34" s="147" t="s">
        <v>385</v>
      </c>
      <c r="D34" s="148" t="s">
        <v>405</v>
      </c>
      <c r="E34" s="148"/>
      <c r="F34" s="217" t="s">
        <v>94</v>
      </c>
      <c r="G34" s="217" t="s">
        <v>91</v>
      </c>
      <c r="H34" s="221">
        <f>H35</f>
        <v>153</v>
      </c>
      <c r="I34" s="221">
        <f>I35</f>
        <v>200</v>
      </c>
    </row>
    <row r="35" spans="1:9" ht="25.5">
      <c r="A35" s="218" t="s">
        <v>307</v>
      </c>
      <c r="B35" s="146" t="s">
        <v>88</v>
      </c>
      <c r="C35" s="147" t="s">
        <v>385</v>
      </c>
      <c r="D35" s="148" t="s">
        <v>405</v>
      </c>
      <c r="E35" s="148" t="s">
        <v>308</v>
      </c>
      <c r="F35" s="217" t="s">
        <v>94</v>
      </c>
      <c r="G35" s="217" t="s">
        <v>91</v>
      </c>
      <c r="H35" s="195">
        <v>153</v>
      </c>
      <c r="I35" s="195">
        <v>200</v>
      </c>
    </row>
    <row r="36" spans="1:9" ht="72">
      <c r="A36" s="175" t="s">
        <v>349</v>
      </c>
      <c r="B36" s="146" t="s">
        <v>88</v>
      </c>
      <c r="C36" s="147" t="s">
        <v>350</v>
      </c>
      <c r="D36" s="148" t="s">
        <v>294</v>
      </c>
      <c r="E36" s="144"/>
      <c r="F36" s="144"/>
      <c r="G36" s="145"/>
      <c r="H36" s="173">
        <f>H37</f>
        <v>640</v>
      </c>
      <c r="I36" s="173">
        <f>I37</f>
        <v>650</v>
      </c>
    </row>
    <row r="37" spans="1:9" ht="96">
      <c r="A37" s="175" t="s">
        <v>351</v>
      </c>
      <c r="B37" s="146" t="s">
        <v>88</v>
      </c>
      <c r="C37" s="147" t="s">
        <v>350</v>
      </c>
      <c r="D37" s="148" t="s">
        <v>352</v>
      </c>
      <c r="E37" s="144"/>
      <c r="F37" s="144" t="s">
        <v>88</v>
      </c>
      <c r="G37" s="145" t="s">
        <v>162</v>
      </c>
      <c r="H37" s="173">
        <f>H38</f>
        <v>640</v>
      </c>
      <c r="I37" s="173">
        <f>I38</f>
        <v>650</v>
      </c>
    </row>
    <row r="38" spans="1:9" ht="25.5">
      <c r="A38" s="153" t="s">
        <v>307</v>
      </c>
      <c r="B38" s="146" t="s">
        <v>88</v>
      </c>
      <c r="C38" s="147" t="s">
        <v>350</v>
      </c>
      <c r="D38" s="148" t="s">
        <v>352</v>
      </c>
      <c r="E38" s="144" t="s">
        <v>308</v>
      </c>
      <c r="F38" s="144" t="s">
        <v>88</v>
      </c>
      <c r="G38" s="145" t="s">
        <v>162</v>
      </c>
      <c r="H38" s="173">
        <v>640</v>
      </c>
      <c r="I38" s="173">
        <v>650</v>
      </c>
    </row>
    <row r="39" spans="1:9" ht="38.25">
      <c r="A39" s="156" t="s">
        <v>381</v>
      </c>
      <c r="B39" s="159" t="s">
        <v>91</v>
      </c>
      <c r="C39" s="160" t="s">
        <v>293</v>
      </c>
      <c r="D39" s="161" t="s">
        <v>294</v>
      </c>
      <c r="E39" s="162"/>
      <c r="F39" s="157"/>
      <c r="G39" s="158"/>
      <c r="H39" s="163">
        <f>H40+H45+H50+H59+H62+H65</f>
        <v>1304.1</v>
      </c>
      <c r="I39" s="163">
        <f>I40+I45+I50+I59+I62+I65</f>
        <v>1283.8</v>
      </c>
    </row>
    <row r="40" spans="1:9" ht="76.5">
      <c r="A40" s="218" t="s">
        <v>4</v>
      </c>
      <c r="B40" s="146" t="s">
        <v>91</v>
      </c>
      <c r="C40" s="147" t="s">
        <v>336</v>
      </c>
      <c r="D40" s="148" t="s">
        <v>294</v>
      </c>
      <c r="E40" s="208"/>
      <c r="F40" s="217"/>
      <c r="G40" s="217"/>
      <c r="H40" s="221">
        <f>H41+H43</f>
        <v>270</v>
      </c>
      <c r="I40" s="221">
        <f>I41+I43</f>
        <v>270</v>
      </c>
    </row>
    <row r="41" spans="1:9" ht="89.25">
      <c r="A41" s="1" t="s">
        <v>6</v>
      </c>
      <c r="B41" s="146" t="s">
        <v>91</v>
      </c>
      <c r="C41" s="147" t="s">
        <v>336</v>
      </c>
      <c r="D41" s="148" t="s">
        <v>5</v>
      </c>
      <c r="E41" s="208"/>
      <c r="F41" s="217" t="s">
        <v>94</v>
      </c>
      <c r="G41" s="217" t="s">
        <v>89</v>
      </c>
      <c r="H41" s="221">
        <f>H42</f>
        <v>170</v>
      </c>
      <c r="I41" s="221">
        <f>I42</f>
        <v>170</v>
      </c>
    </row>
    <row r="42" spans="1:9" ht="25.5">
      <c r="A42" s="1" t="s">
        <v>307</v>
      </c>
      <c r="B42" s="146" t="s">
        <v>91</v>
      </c>
      <c r="C42" s="147" t="s">
        <v>336</v>
      </c>
      <c r="D42" s="148" t="s">
        <v>5</v>
      </c>
      <c r="E42" s="208">
        <v>200</v>
      </c>
      <c r="F42" s="217" t="s">
        <v>94</v>
      </c>
      <c r="G42" s="217" t="s">
        <v>89</v>
      </c>
      <c r="H42" s="221">
        <v>170</v>
      </c>
      <c r="I42" s="221">
        <v>170</v>
      </c>
    </row>
    <row r="43" spans="1:9" ht="89.25">
      <c r="A43" s="1" t="s">
        <v>7</v>
      </c>
      <c r="B43" s="146" t="s">
        <v>91</v>
      </c>
      <c r="C43" s="147" t="s">
        <v>336</v>
      </c>
      <c r="D43" s="148" t="s">
        <v>8</v>
      </c>
      <c r="E43" s="208"/>
      <c r="F43" s="217" t="s">
        <v>94</v>
      </c>
      <c r="G43" s="217" t="s">
        <v>89</v>
      </c>
      <c r="H43" s="221">
        <f>H44</f>
        <v>100</v>
      </c>
      <c r="I43" s="221">
        <f>I44</f>
        <v>100</v>
      </c>
    </row>
    <row r="44" spans="1:9" ht="25.5">
      <c r="A44" s="1" t="s">
        <v>307</v>
      </c>
      <c r="B44" s="146" t="s">
        <v>91</v>
      </c>
      <c r="C44" s="147" t="s">
        <v>336</v>
      </c>
      <c r="D44" s="148" t="s">
        <v>8</v>
      </c>
      <c r="E44" s="208">
        <v>200</v>
      </c>
      <c r="F44" s="217" t="s">
        <v>94</v>
      </c>
      <c r="G44" s="217" t="s">
        <v>89</v>
      </c>
      <c r="H44" s="221">
        <v>100</v>
      </c>
      <c r="I44" s="221">
        <v>100</v>
      </c>
    </row>
    <row r="45" spans="1:9" ht="63.75">
      <c r="A45" s="1" t="s">
        <v>9</v>
      </c>
      <c r="B45" s="146" t="s">
        <v>91</v>
      </c>
      <c r="C45" s="147" t="s">
        <v>296</v>
      </c>
      <c r="D45" s="148" t="s">
        <v>294</v>
      </c>
      <c r="E45" s="208"/>
      <c r="F45" s="217"/>
      <c r="G45" s="217"/>
      <c r="H45" s="221">
        <f>H47+H49</f>
        <v>370.4</v>
      </c>
      <c r="I45" s="221">
        <f>I47+I49</f>
        <v>378</v>
      </c>
    </row>
    <row r="46" spans="1:9" ht="76.5">
      <c r="A46" s="1" t="s">
        <v>12</v>
      </c>
      <c r="B46" s="146" t="s">
        <v>91</v>
      </c>
      <c r="C46" s="147" t="s">
        <v>296</v>
      </c>
      <c r="D46" s="148" t="s">
        <v>10</v>
      </c>
      <c r="E46" s="208"/>
      <c r="F46" s="217" t="s">
        <v>94</v>
      </c>
      <c r="G46" s="217" t="s">
        <v>89</v>
      </c>
      <c r="H46" s="221">
        <f>H47</f>
        <v>220.4</v>
      </c>
      <c r="I46" s="221">
        <f>I47</f>
        <v>228</v>
      </c>
    </row>
    <row r="47" spans="1:9" ht="25.5">
      <c r="A47" s="1" t="s">
        <v>307</v>
      </c>
      <c r="B47" s="146" t="s">
        <v>91</v>
      </c>
      <c r="C47" s="147" t="s">
        <v>296</v>
      </c>
      <c r="D47" s="148" t="s">
        <v>10</v>
      </c>
      <c r="E47" s="208">
        <v>200</v>
      </c>
      <c r="F47" s="217" t="s">
        <v>94</v>
      </c>
      <c r="G47" s="217" t="s">
        <v>89</v>
      </c>
      <c r="H47" s="221">
        <v>220.4</v>
      </c>
      <c r="I47" s="221">
        <v>228</v>
      </c>
    </row>
    <row r="48" spans="1:9" ht="76.5">
      <c r="A48" s="1" t="s">
        <v>13</v>
      </c>
      <c r="B48" s="146" t="s">
        <v>91</v>
      </c>
      <c r="C48" s="147" t="s">
        <v>296</v>
      </c>
      <c r="D48" s="148" t="s">
        <v>11</v>
      </c>
      <c r="E48" s="208"/>
      <c r="F48" s="217" t="s">
        <v>94</v>
      </c>
      <c r="G48" s="217" t="s">
        <v>89</v>
      </c>
      <c r="H48" s="221">
        <f>H49</f>
        <v>150</v>
      </c>
      <c r="I48" s="221">
        <f>I49</f>
        <v>150</v>
      </c>
    </row>
    <row r="49" spans="1:9" ht="25.5">
      <c r="A49" s="1" t="s">
        <v>307</v>
      </c>
      <c r="B49" s="146" t="s">
        <v>91</v>
      </c>
      <c r="C49" s="147" t="s">
        <v>296</v>
      </c>
      <c r="D49" s="148" t="s">
        <v>11</v>
      </c>
      <c r="E49" s="208">
        <v>200</v>
      </c>
      <c r="F49" s="217" t="s">
        <v>94</v>
      </c>
      <c r="G49" s="217" t="s">
        <v>89</v>
      </c>
      <c r="H49" s="221">
        <v>150</v>
      </c>
      <c r="I49" s="221">
        <v>150</v>
      </c>
    </row>
    <row r="50" spans="1:9" ht="63.75">
      <c r="A50" s="200" t="s">
        <v>382</v>
      </c>
      <c r="B50" s="146" t="s">
        <v>91</v>
      </c>
      <c r="C50" s="147" t="s">
        <v>344</v>
      </c>
      <c r="D50" s="148" t="s">
        <v>294</v>
      </c>
      <c r="E50" s="128"/>
      <c r="F50" s="144"/>
      <c r="G50" s="145"/>
      <c r="H50" s="193">
        <f>H51+H53+H55+H57</f>
        <v>326.7</v>
      </c>
      <c r="I50" s="193">
        <f>I51+I53+I55+I57</f>
        <v>358.7</v>
      </c>
    </row>
    <row r="51" spans="1:9" ht="60">
      <c r="A51" s="109" t="s">
        <v>384</v>
      </c>
      <c r="B51" s="146" t="s">
        <v>91</v>
      </c>
      <c r="C51" s="147" t="s">
        <v>344</v>
      </c>
      <c r="D51" s="148" t="s">
        <v>383</v>
      </c>
      <c r="E51" s="128"/>
      <c r="F51" s="144"/>
      <c r="G51" s="145"/>
      <c r="H51" s="193">
        <f>H52</f>
        <v>93.7</v>
      </c>
      <c r="I51" s="193">
        <f>I52</f>
        <v>123.7</v>
      </c>
    </row>
    <row r="52" spans="1:9" ht="25.5">
      <c r="A52" s="153" t="s">
        <v>307</v>
      </c>
      <c r="B52" s="146" t="s">
        <v>91</v>
      </c>
      <c r="C52" s="147" t="s">
        <v>344</v>
      </c>
      <c r="D52" s="148" t="s">
        <v>383</v>
      </c>
      <c r="E52" s="147">
        <v>200</v>
      </c>
      <c r="F52" s="144" t="s">
        <v>93</v>
      </c>
      <c r="G52" s="145" t="s">
        <v>120</v>
      </c>
      <c r="H52" s="193">
        <v>93.7</v>
      </c>
      <c r="I52" s="193">
        <v>123.7</v>
      </c>
    </row>
    <row r="53" spans="1:9" ht="63.75">
      <c r="A53" s="1" t="s">
        <v>18</v>
      </c>
      <c r="B53" s="146" t="s">
        <v>91</v>
      </c>
      <c r="C53" s="147" t="s">
        <v>344</v>
      </c>
      <c r="D53" s="148" t="s">
        <v>15</v>
      </c>
      <c r="E53" s="208"/>
      <c r="F53" s="217" t="s">
        <v>94</v>
      </c>
      <c r="G53" s="217" t="s">
        <v>89</v>
      </c>
      <c r="H53" s="221">
        <f>H54</f>
        <v>190</v>
      </c>
      <c r="I53" s="221">
        <f>I54</f>
        <v>190</v>
      </c>
    </row>
    <row r="54" spans="1:9" ht="25.5">
      <c r="A54" s="1" t="s">
        <v>307</v>
      </c>
      <c r="B54" s="146" t="s">
        <v>91</v>
      </c>
      <c r="C54" s="147" t="s">
        <v>344</v>
      </c>
      <c r="D54" s="148" t="s">
        <v>15</v>
      </c>
      <c r="E54" s="208">
        <v>200</v>
      </c>
      <c r="F54" s="217" t="s">
        <v>94</v>
      </c>
      <c r="G54" s="217" t="s">
        <v>89</v>
      </c>
      <c r="H54" s="221">
        <v>190</v>
      </c>
      <c r="I54" s="221">
        <v>190</v>
      </c>
    </row>
    <row r="55" spans="1:9" ht="63.75">
      <c r="A55" s="1" t="s">
        <v>19</v>
      </c>
      <c r="B55" s="146" t="s">
        <v>91</v>
      </c>
      <c r="C55" s="147" t="s">
        <v>344</v>
      </c>
      <c r="D55" s="148" t="s">
        <v>16</v>
      </c>
      <c r="E55" s="208"/>
      <c r="F55" s="217" t="s">
        <v>94</v>
      </c>
      <c r="G55" s="217" t="s">
        <v>89</v>
      </c>
      <c r="H55" s="221">
        <f>H56</f>
        <v>6</v>
      </c>
      <c r="I55" s="221">
        <f>I56</f>
        <v>7</v>
      </c>
    </row>
    <row r="56" spans="1:9" ht="25.5">
      <c r="A56" s="1" t="s">
        <v>307</v>
      </c>
      <c r="B56" s="146" t="s">
        <v>91</v>
      </c>
      <c r="C56" s="147" t="s">
        <v>344</v>
      </c>
      <c r="D56" s="148" t="s">
        <v>16</v>
      </c>
      <c r="E56" s="208">
        <v>200</v>
      </c>
      <c r="F56" s="217" t="s">
        <v>94</v>
      </c>
      <c r="G56" s="217" t="s">
        <v>89</v>
      </c>
      <c r="H56" s="221">
        <v>6</v>
      </c>
      <c r="I56" s="221">
        <v>7</v>
      </c>
    </row>
    <row r="57" spans="1:9" ht="76.5">
      <c r="A57" s="1" t="s">
        <v>20</v>
      </c>
      <c r="B57" s="146" t="s">
        <v>91</v>
      </c>
      <c r="C57" s="147" t="s">
        <v>344</v>
      </c>
      <c r="D57" s="148" t="s">
        <v>17</v>
      </c>
      <c r="E57" s="208"/>
      <c r="F57" s="217" t="s">
        <v>94</v>
      </c>
      <c r="G57" s="217" t="s">
        <v>89</v>
      </c>
      <c r="H57" s="221">
        <f>H58</f>
        <v>37</v>
      </c>
      <c r="I57" s="221">
        <f>I58</f>
        <v>38</v>
      </c>
    </row>
    <row r="58" spans="1:9" ht="25.5">
      <c r="A58" s="1" t="s">
        <v>307</v>
      </c>
      <c r="B58" s="146" t="s">
        <v>91</v>
      </c>
      <c r="C58" s="147" t="s">
        <v>344</v>
      </c>
      <c r="D58" s="148" t="s">
        <v>17</v>
      </c>
      <c r="E58" s="208">
        <v>200</v>
      </c>
      <c r="F58" s="217" t="s">
        <v>94</v>
      </c>
      <c r="G58" s="217" t="s">
        <v>89</v>
      </c>
      <c r="H58" s="221">
        <v>37</v>
      </c>
      <c r="I58" s="221">
        <v>38</v>
      </c>
    </row>
    <row r="59" spans="1:9" ht="76.5">
      <c r="A59" s="1" t="s">
        <v>21</v>
      </c>
      <c r="B59" s="146" t="s">
        <v>91</v>
      </c>
      <c r="C59" s="147" t="s">
        <v>390</v>
      </c>
      <c r="D59" s="148" t="s">
        <v>294</v>
      </c>
      <c r="E59" s="208"/>
      <c r="F59" s="217" t="s">
        <v>94</v>
      </c>
      <c r="G59" s="217" t="s">
        <v>89</v>
      </c>
      <c r="H59" s="221">
        <f>H60</f>
        <v>25</v>
      </c>
      <c r="I59" s="221">
        <f>I60</f>
        <v>25</v>
      </c>
    </row>
    <row r="60" spans="1:9" ht="89.25">
      <c r="A60" s="1" t="s">
        <v>23</v>
      </c>
      <c r="B60" s="146" t="s">
        <v>91</v>
      </c>
      <c r="C60" s="147" t="s">
        <v>390</v>
      </c>
      <c r="D60" s="148" t="s">
        <v>22</v>
      </c>
      <c r="E60" s="208"/>
      <c r="F60" s="217" t="s">
        <v>94</v>
      </c>
      <c r="G60" s="217" t="s">
        <v>89</v>
      </c>
      <c r="H60" s="221">
        <f>H61</f>
        <v>25</v>
      </c>
      <c r="I60" s="221">
        <f>I61</f>
        <v>25</v>
      </c>
    </row>
    <row r="61" spans="1:9" ht="25.5">
      <c r="A61" s="1" t="s">
        <v>307</v>
      </c>
      <c r="B61" s="146" t="s">
        <v>91</v>
      </c>
      <c r="C61" s="147" t="s">
        <v>390</v>
      </c>
      <c r="D61" s="148" t="s">
        <v>22</v>
      </c>
      <c r="E61" s="208">
        <v>200</v>
      </c>
      <c r="F61" s="217" t="s">
        <v>94</v>
      </c>
      <c r="G61" s="217" t="s">
        <v>89</v>
      </c>
      <c r="H61" s="221">
        <v>25</v>
      </c>
      <c r="I61" s="221">
        <v>25</v>
      </c>
    </row>
    <row r="62" spans="1:9" ht="140.25">
      <c r="A62" s="204" t="s">
        <v>386</v>
      </c>
      <c r="B62" s="146" t="s">
        <v>91</v>
      </c>
      <c r="C62" s="147" t="s">
        <v>385</v>
      </c>
      <c r="D62" s="148" t="s">
        <v>294</v>
      </c>
      <c r="E62" s="128"/>
      <c r="F62" s="144" t="s">
        <v>93</v>
      </c>
      <c r="G62" s="145" t="s">
        <v>120</v>
      </c>
      <c r="H62" s="193">
        <f>H63</f>
        <v>177</v>
      </c>
      <c r="I62" s="193">
        <f>I63</f>
        <v>117.1</v>
      </c>
    </row>
    <row r="63" spans="1:9" ht="108">
      <c r="A63" s="109" t="s">
        <v>388</v>
      </c>
      <c r="B63" s="146" t="s">
        <v>91</v>
      </c>
      <c r="C63" s="147" t="s">
        <v>385</v>
      </c>
      <c r="D63" s="148" t="s">
        <v>387</v>
      </c>
      <c r="E63" s="128"/>
      <c r="F63" s="144" t="s">
        <v>93</v>
      </c>
      <c r="G63" s="145" t="s">
        <v>120</v>
      </c>
      <c r="H63" s="193">
        <f>H64</f>
        <v>177</v>
      </c>
      <c r="I63" s="193">
        <f>I64</f>
        <v>117.1</v>
      </c>
    </row>
    <row r="64" spans="1:9" ht="25.5">
      <c r="A64" s="153" t="s">
        <v>307</v>
      </c>
      <c r="B64" s="146" t="s">
        <v>91</v>
      </c>
      <c r="C64" s="147" t="s">
        <v>385</v>
      </c>
      <c r="D64" s="148" t="s">
        <v>387</v>
      </c>
      <c r="E64" s="147">
        <v>200</v>
      </c>
      <c r="F64" s="144" t="s">
        <v>93</v>
      </c>
      <c r="G64" s="145" t="s">
        <v>120</v>
      </c>
      <c r="H64" s="193">
        <v>177</v>
      </c>
      <c r="I64" s="193">
        <v>117.1</v>
      </c>
    </row>
    <row r="65" spans="1:9" ht="76.5">
      <c r="A65" s="218" t="s">
        <v>1</v>
      </c>
      <c r="B65" s="146" t="s">
        <v>91</v>
      </c>
      <c r="C65" s="147" t="s">
        <v>350</v>
      </c>
      <c r="D65" s="148" t="s">
        <v>294</v>
      </c>
      <c r="E65" s="208"/>
      <c r="F65" s="217"/>
      <c r="G65" s="217"/>
      <c r="H65" s="221">
        <f>H66+H68</f>
        <v>135</v>
      </c>
      <c r="I65" s="221">
        <f>I66+I68</f>
        <v>135</v>
      </c>
    </row>
    <row r="66" spans="1:9" ht="89.25">
      <c r="A66" s="218" t="s">
        <v>3</v>
      </c>
      <c r="B66" s="146" t="s">
        <v>91</v>
      </c>
      <c r="C66" s="147" t="s">
        <v>350</v>
      </c>
      <c r="D66" s="148" t="s">
        <v>2</v>
      </c>
      <c r="E66" s="208"/>
      <c r="F66" s="217" t="s">
        <v>94</v>
      </c>
      <c r="G66" s="217" t="s">
        <v>91</v>
      </c>
      <c r="H66" s="221">
        <f>H67</f>
        <v>70</v>
      </c>
      <c r="I66" s="221">
        <f>I67</f>
        <v>70</v>
      </c>
    </row>
    <row r="67" spans="1:9" ht="25.5">
      <c r="A67" s="218" t="s">
        <v>307</v>
      </c>
      <c r="B67" s="146" t="s">
        <v>91</v>
      </c>
      <c r="C67" s="147" t="s">
        <v>350</v>
      </c>
      <c r="D67" s="148" t="s">
        <v>2</v>
      </c>
      <c r="E67" s="208">
        <v>200</v>
      </c>
      <c r="F67" s="217" t="s">
        <v>94</v>
      </c>
      <c r="G67" s="217" t="s">
        <v>91</v>
      </c>
      <c r="H67" s="221">
        <v>70</v>
      </c>
      <c r="I67" s="221">
        <v>70</v>
      </c>
    </row>
    <row r="68" spans="1:9" ht="89.25">
      <c r="A68" s="1" t="s">
        <v>3</v>
      </c>
      <c r="B68" s="146" t="s">
        <v>91</v>
      </c>
      <c r="C68" s="147" t="s">
        <v>350</v>
      </c>
      <c r="D68" s="148" t="s">
        <v>2</v>
      </c>
      <c r="E68" s="208"/>
      <c r="F68" s="217" t="s">
        <v>94</v>
      </c>
      <c r="G68" s="217" t="s">
        <v>89</v>
      </c>
      <c r="H68" s="221">
        <f>H69</f>
        <v>65</v>
      </c>
      <c r="I68" s="221">
        <f>I69</f>
        <v>65</v>
      </c>
    </row>
    <row r="69" spans="1:9" ht="25.5">
      <c r="A69" s="1" t="s">
        <v>307</v>
      </c>
      <c r="B69" s="146" t="s">
        <v>91</v>
      </c>
      <c r="C69" s="147" t="s">
        <v>350</v>
      </c>
      <c r="D69" s="148" t="s">
        <v>2</v>
      </c>
      <c r="E69" s="208">
        <v>200</v>
      </c>
      <c r="F69" s="217" t="s">
        <v>94</v>
      </c>
      <c r="G69" s="217" t="s">
        <v>89</v>
      </c>
      <c r="H69" s="221">
        <v>65</v>
      </c>
      <c r="I69" s="221">
        <v>65</v>
      </c>
    </row>
    <row r="70" spans="1:9" ht="38.25">
      <c r="A70" s="156" t="s">
        <v>353</v>
      </c>
      <c r="B70" s="159" t="s">
        <v>89</v>
      </c>
      <c r="C70" s="160" t="s">
        <v>293</v>
      </c>
      <c r="D70" s="161" t="s">
        <v>294</v>
      </c>
      <c r="E70" s="162"/>
      <c r="F70" s="157"/>
      <c r="G70" s="158"/>
      <c r="H70" s="163">
        <f>H71</f>
        <v>280.4</v>
      </c>
      <c r="I70" s="163">
        <f>I71</f>
        <v>293.2</v>
      </c>
    </row>
    <row r="71" spans="1:9" ht="72">
      <c r="A71" s="175" t="s">
        <v>354</v>
      </c>
      <c r="B71" s="146" t="s">
        <v>89</v>
      </c>
      <c r="C71" s="147" t="s">
        <v>336</v>
      </c>
      <c r="D71" s="148" t="s">
        <v>294</v>
      </c>
      <c r="E71" s="144"/>
      <c r="F71" s="144"/>
      <c r="G71" s="145"/>
      <c r="H71" s="173">
        <f>H72+H74+H76</f>
        <v>280.4</v>
      </c>
      <c r="I71" s="173">
        <f>I72+I74+I76</f>
        <v>293.2</v>
      </c>
    </row>
    <row r="72" spans="1:9" ht="108">
      <c r="A72" s="175" t="s">
        <v>356</v>
      </c>
      <c r="B72" s="146" t="s">
        <v>89</v>
      </c>
      <c r="C72" s="147" t="s">
        <v>336</v>
      </c>
      <c r="D72" s="148" t="s">
        <v>355</v>
      </c>
      <c r="E72" s="144"/>
      <c r="F72" s="144" t="s">
        <v>88</v>
      </c>
      <c r="G72" s="145" t="s">
        <v>162</v>
      </c>
      <c r="H72" s="173">
        <f>H73</f>
        <v>150</v>
      </c>
      <c r="I72" s="173">
        <f>I73</f>
        <v>160</v>
      </c>
    </row>
    <row r="73" spans="1:9" ht="25.5">
      <c r="A73" s="153" t="s">
        <v>307</v>
      </c>
      <c r="B73" s="146" t="s">
        <v>89</v>
      </c>
      <c r="C73" s="147" t="s">
        <v>336</v>
      </c>
      <c r="D73" s="148" t="s">
        <v>355</v>
      </c>
      <c r="E73" s="144" t="s">
        <v>308</v>
      </c>
      <c r="F73" s="144" t="s">
        <v>88</v>
      </c>
      <c r="G73" s="145" t="s">
        <v>162</v>
      </c>
      <c r="H73" s="173">
        <v>150</v>
      </c>
      <c r="I73" s="173">
        <v>160</v>
      </c>
    </row>
    <row r="74" spans="1:9" ht="84">
      <c r="A74" s="175" t="s">
        <v>358</v>
      </c>
      <c r="B74" s="146" t="s">
        <v>89</v>
      </c>
      <c r="C74" s="147" t="s">
        <v>336</v>
      </c>
      <c r="D74" s="148" t="s">
        <v>357</v>
      </c>
      <c r="E74" s="144"/>
      <c r="F74" s="144" t="s">
        <v>88</v>
      </c>
      <c r="G74" s="145" t="s">
        <v>162</v>
      </c>
      <c r="H74" s="173">
        <f>H75</f>
        <v>80</v>
      </c>
      <c r="I74" s="173">
        <f>I75</f>
        <v>80</v>
      </c>
    </row>
    <row r="75" spans="1:9" ht="25.5">
      <c r="A75" s="153" t="s">
        <v>307</v>
      </c>
      <c r="B75" s="146" t="s">
        <v>89</v>
      </c>
      <c r="C75" s="147" t="s">
        <v>336</v>
      </c>
      <c r="D75" s="148" t="s">
        <v>357</v>
      </c>
      <c r="E75" s="144" t="s">
        <v>308</v>
      </c>
      <c r="F75" s="144" t="s">
        <v>88</v>
      </c>
      <c r="G75" s="145" t="s">
        <v>162</v>
      </c>
      <c r="H75" s="173">
        <v>80</v>
      </c>
      <c r="I75" s="173">
        <v>80</v>
      </c>
    </row>
    <row r="76" spans="1:9" ht="96">
      <c r="A76" s="175" t="s">
        <v>359</v>
      </c>
      <c r="B76" s="146" t="s">
        <v>89</v>
      </c>
      <c r="C76" s="147" t="s">
        <v>336</v>
      </c>
      <c r="D76" s="148" t="s">
        <v>364</v>
      </c>
      <c r="E76" s="144"/>
      <c r="F76" s="144" t="s">
        <v>88</v>
      </c>
      <c r="G76" s="145" t="s">
        <v>162</v>
      </c>
      <c r="H76" s="173">
        <f>H77</f>
        <v>50.4</v>
      </c>
      <c r="I76" s="173">
        <f>I77</f>
        <v>53.2</v>
      </c>
    </row>
    <row r="77" spans="1:9" ht="25.5">
      <c r="A77" s="153" t="s">
        <v>307</v>
      </c>
      <c r="B77" s="146" t="s">
        <v>89</v>
      </c>
      <c r="C77" s="147" t="s">
        <v>336</v>
      </c>
      <c r="D77" s="148" t="s">
        <v>364</v>
      </c>
      <c r="E77" s="144" t="s">
        <v>308</v>
      </c>
      <c r="F77" s="144" t="s">
        <v>88</v>
      </c>
      <c r="G77" s="145" t="s">
        <v>162</v>
      </c>
      <c r="H77" s="173">
        <v>50.4</v>
      </c>
      <c r="I77" s="173">
        <v>53.2</v>
      </c>
    </row>
    <row r="78" spans="1:9" ht="51">
      <c r="A78" s="156" t="s">
        <v>377</v>
      </c>
      <c r="B78" s="159" t="s">
        <v>93</v>
      </c>
      <c r="C78" s="160" t="s">
        <v>293</v>
      </c>
      <c r="D78" s="161" t="s">
        <v>294</v>
      </c>
      <c r="E78" s="162"/>
      <c r="F78" s="157"/>
      <c r="G78" s="158"/>
      <c r="H78" s="163">
        <f aca="true" t="shared" si="0" ref="H78:I80">H79</f>
        <v>23.7</v>
      </c>
      <c r="I78" s="163">
        <f t="shared" si="0"/>
        <v>23.7</v>
      </c>
    </row>
    <row r="79" spans="1:9" ht="76.5">
      <c r="A79" s="196" t="s">
        <v>378</v>
      </c>
      <c r="B79" s="146" t="s">
        <v>93</v>
      </c>
      <c r="C79" s="147" t="s">
        <v>336</v>
      </c>
      <c r="D79" s="148" t="s">
        <v>294</v>
      </c>
      <c r="E79" s="147"/>
      <c r="F79" s="144"/>
      <c r="G79" s="145"/>
      <c r="H79" s="193">
        <f t="shared" si="0"/>
        <v>23.7</v>
      </c>
      <c r="I79" s="193">
        <f t="shared" si="0"/>
        <v>23.7</v>
      </c>
    </row>
    <row r="80" spans="1:9" ht="102">
      <c r="A80" s="200" t="s">
        <v>379</v>
      </c>
      <c r="B80" s="146" t="s">
        <v>93</v>
      </c>
      <c r="C80" s="147" t="s">
        <v>336</v>
      </c>
      <c r="D80" s="148" t="s">
        <v>375</v>
      </c>
      <c r="E80" s="128"/>
      <c r="F80" s="144" t="s">
        <v>89</v>
      </c>
      <c r="G80" s="145" t="s">
        <v>118</v>
      </c>
      <c r="H80" s="193">
        <f t="shared" si="0"/>
        <v>23.7</v>
      </c>
      <c r="I80" s="193">
        <f t="shared" si="0"/>
        <v>23.7</v>
      </c>
    </row>
    <row r="81" spans="1:9" ht="25.5">
      <c r="A81" s="153" t="s">
        <v>307</v>
      </c>
      <c r="B81" s="146" t="s">
        <v>93</v>
      </c>
      <c r="C81" s="147" t="s">
        <v>336</v>
      </c>
      <c r="D81" s="148" t="s">
        <v>375</v>
      </c>
      <c r="E81" s="147">
        <v>200</v>
      </c>
      <c r="F81" s="144" t="s">
        <v>89</v>
      </c>
      <c r="G81" s="145" t="s">
        <v>118</v>
      </c>
      <c r="H81" s="193">
        <v>23.7</v>
      </c>
      <c r="I81" s="193">
        <v>23.7</v>
      </c>
    </row>
    <row r="82" spans="1:9" ht="20.25" customHeight="1">
      <c r="A82" s="263" t="s">
        <v>255</v>
      </c>
      <c r="B82" s="267"/>
      <c r="C82" s="268"/>
      <c r="D82" s="269"/>
      <c r="E82" s="98"/>
      <c r="F82" s="98"/>
      <c r="G82" s="98"/>
      <c r="H82" s="99">
        <f>H9+H39+H70+H78</f>
        <v>3097.4</v>
      </c>
      <c r="I82" s="99">
        <f>I9+I39+I70+I78</f>
        <v>3243.5999999999995</v>
      </c>
    </row>
  </sheetData>
  <sheetProtection/>
  <mergeCells count="6">
    <mergeCell ref="A7:H7"/>
    <mergeCell ref="E1:I1"/>
    <mergeCell ref="A3:I3"/>
    <mergeCell ref="B2:I2"/>
    <mergeCell ref="A6:I6"/>
    <mergeCell ref="D4:I4"/>
  </mergeCells>
  <printOptions/>
  <pageMargins left="0.75" right="0.27" top="0.39" bottom="0.23" header="0.19" footer="0.21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G23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3.140625" style="23" customWidth="1"/>
    <col min="2" max="2" width="49.421875" style="23" customWidth="1"/>
    <col min="3" max="3" width="20.8515625" style="23" customWidth="1"/>
    <col min="4" max="4" width="8.421875" style="23" hidden="1" customWidth="1"/>
    <col min="5" max="12" width="9.140625" style="23" hidden="1" customWidth="1"/>
    <col min="13" max="13" width="0.13671875" style="23" hidden="1" customWidth="1"/>
    <col min="14" max="19" width="9.140625" style="23" hidden="1" customWidth="1"/>
    <col min="20" max="20" width="0.13671875" style="23" hidden="1" customWidth="1"/>
    <col min="21" max="31" width="9.140625" style="23" hidden="1" customWidth="1"/>
    <col min="32" max="16384" width="9.140625" style="23" customWidth="1"/>
  </cols>
  <sheetData>
    <row r="1" spans="2:7" ht="15">
      <c r="B1" s="364" t="s">
        <v>251</v>
      </c>
      <c r="C1" s="364"/>
      <c r="D1" s="286"/>
      <c r="E1" s="284"/>
      <c r="F1" s="284"/>
      <c r="G1" s="284"/>
    </row>
    <row r="2" spans="2:7" ht="45" customHeight="1">
      <c r="B2" s="316" t="s">
        <v>156</v>
      </c>
      <c r="C2" s="316"/>
      <c r="D2" s="287"/>
      <c r="E2" s="287"/>
      <c r="F2" s="287"/>
      <c r="G2" s="287"/>
    </row>
    <row r="3" spans="2:7" ht="15">
      <c r="B3" s="294" t="s">
        <v>155</v>
      </c>
      <c r="C3" s="294"/>
      <c r="D3" s="294"/>
      <c r="E3" s="294"/>
      <c r="F3" s="294"/>
      <c r="G3" s="294"/>
    </row>
    <row r="4" spans="1:3" ht="52.5" customHeight="1">
      <c r="A4" s="365" t="s">
        <v>327</v>
      </c>
      <c r="B4" s="365"/>
      <c r="C4" s="365"/>
    </row>
    <row r="6" ht="12.75">
      <c r="C6" s="23" t="s">
        <v>103</v>
      </c>
    </row>
    <row r="7" spans="1:3" ht="29.25" customHeight="1">
      <c r="A7" s="76" t="s">
        <v>221</v>
      </c>
      <c r="B7" s="76" t="s">
        <v>222</v>
      </c>
      <c r="C7" s="76" t="s">
        <v>184</v>
      </c>
    </row>
    <row r="8" spans="1:3" ht="47.25" hidden="1">
      <c r="A8" s="20"/>
      <c r="B8" s="58" t="s">
        <v>223</v>
      </c>
      <c r="C8" s="15"/>
    </row>
    <row r="9" spans="1:3" ht="0.75" customHeight="1" hidden="1">
      <c r="A9" s="77" t="s">
        <v>224</v>
      </c>
      <c r="B9" s="78" t="s">
        <v>225</v>
      </c>
      <c r="C9" s="79">
        <f>SUM(C10-C12)</f>
        <v>0</v>
      </c>
    </row>
    <row r="10" spans="1:3" ht="25.5" hidden="1">
      <c r="A10" s="80" t="s">
        <v>226</v>
      </c>
      <c r="B10" s="81" t="s">
        <v>227</v>
      </c>
      <c r="C10" s="82">
        <f>SUM(C11)</f>
        <v>0</v>
      </c>
    </row>
    <row r="11" spans="1:3" ht="25.5" hidden="1">
      <c r="A11" s="80" t="s">
        <v>228</v>
      </c>
      <c r="B11" s="81" t="s">
        <v>214</v>
      </c>
      <c r="C11" s="82"/>
    </row>
    <row r="12" spans="1:3" ht="25.5" hidden="1">
      <c r="A12" s="80" t="s">
        <v>229</v>
      </c>
      <c r="B12" s="81" t="s">
        <v>230</v>
      </c>
      <c r="C12" s="82">
        <f>SUM(C13)</f>
        <v>0</v>
      </c>
    </row>
    <row r="13" spans="1:3" ht="25.5" hidden="1">
      <c r="A13" s="80" t="s">
        <v>231</v>
      </c>
      <c r="B13" s="81" t="s">
        <v>232</v>
      </c>
      <c r="C13" s="82"/>
    </row>
    <row r="14" spans="1:6" ht="25.5">
      <c r="A14" s="77" t="s">
        <v>233</v>
      </c>
      <c r="B14" s="78" t="s">
        <v>234</v>
      </c>
      <c r="C14" s="79">
        <f>C19-C15</f>
        <v>443.10000000000036</v>
      </c>
      <c r="F14" s="279"/>
    </row>
    <row r="15" spans="1:3" ht="12.75">
      <c r="A15" s="83" t="s">
        <v>235</v>
      </c>
      <c r="B15" s="84" t="s">
        <v>237</v>
      </c>
      <c r="C15" s="85">
        <f>C16</f>
        <v>12994.3</v>
      </c>
    </row>
    <row r="16" spans="1:3" ht="12.75">
      <c r="A16" s="83" t="s">
        <v>238</v>
      </c>
      <c r="B16" s="84" t="s">
        <v>239</v>
      </c>
      <c r="C16" s="85">
        <f>C17</f>
        <v>12994.3</v>
      </c>
    </row>
    <row r="17" spans="1:3" ht="12.75">
      <c r="A17" s="83" t="s">
        <v>240</v>
      </c>
      <c r="B17" s="84" t="s">
        <v>241</v>
      </c>
      <c r="C17" s="85">
        <f>C18</f>
        <v>12994.3</v>
      </c>
    </row>
    <row r="18" spans="1:3" ht="25.5">
      <c r="A18" s="83" t="s">
        <v>242</v>
      </c>
      <c r="B18" s="86" t="s">
        <v>218</v>
      </c>
      <c r="C18" s="87">
        <v>12994.3</v>
      </c>
    </row>
    <row r="19" spans="1:3" ht="12.75">
      <c r="A19" s="83" t="s">
        <v>243</v>
      </c>
      <c r="B19" s="84" t="s">
        <v>244</v>
      </c>
      <c r="C19" s="85">
        <f>C20</f>
        <v>13437.4</v>
      </c>
    </row>
    <row r="20" spans="1:3" ht="12.75">
      <c r="A20" s="83" t="s">
        <v>245</v>
      </c>
      <c r="B20" s="84" t="s">
        <v>246</v>
      </c>
      <c r="C20" s="85">
        <f>C21</f>
        <v>13437.4</v>
      </c>
    </row>
    <row r="21" spans="1:3" ht="12.75">
      <c r="A21" s="83" t="s">
        <v>247</v>
      </c>
      <c r="B21" s="84" t="s">
        <v>248</v>
      </c>
      <c r="C21" s="85">
        <f>C22</f>
        <v>13437.4</v>
      </c>
    </row>
    <row r="22" spans="1:3" ht="25.5">
      <c r="A22" s="83" t="s">
        <v>249</v>
      </c>
      <c r="B22" s="86" t="s">
        <v>220</v>
      </c>
      <c r="C22" s="87">
        <f>Прил7!H205</f>
        <v>13437.4</v>
      </c>
    </row>
    <row r="23" spans="1:3" ht="0.75" customHeight="1">
      <c r="A23" s="88"/>
      <c r="B23" s="89" t="s">
        <v>250</v>
      </c>
      <c r="C23" s="90"/>
    </row>
  </sheetData>
  <sheetProtection/>
  <mergeCells count="4">
    <mergeCell ref="B1:C1"/>
    <mergeCell ref="B2:C2"/>
    <mergeCell ref="A4:C4"/>
    <mergeCell ref="B3:G3"/>
  </mergeCells>
  <printOptions/>
  <pageMargins left="0.75" right="0.36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0"/>
  <sheetViews>
    <sheetView tabSelected="1" zoomScalePageLayoutView="0" workbookViewId="0" topLeftCell="A1">
      <selection activeCell="B5" sqref="B5:D5"/>
    </sheetView>
  </sheetViews>
  <sheetFormatPr defaultColWidth="9.140625" defaultRowHeight="12.75"/>
  <cols>
    <col min="1" max="1" width="17.00390625" style="39" customWidth="1"/>
    <col min="2" max="2" width="23.7109375" style="39" customWidth="1"/>
    <col min="3" max="3" width="48.57421875" style="23" customWidth="1"/>
    <col min="4" max="4" width="17.28125" style="39" customWidth="1"/>
    <col min="5" max="16384" width="9.140625" style="23" customWidth="1"/>
  </cols>
  <sheetData>
    <row r="1" spans="2:4" ht="12.75">
      <c r="B1" s="282" t="s">
        <v>108</v>
      </c>
      <c r="C1" s="282"/>
      <c r="D1" s="282"/>
    </row>
    <row r="2" spans="2:4" ht="12.75">
      <c r="B2" s="272" t="s">
        <v>153</v>
      </c>
      <c r="C2" s="272"/>
      <c r="D2" s="272"/>
    </row>
    <row r="3" spans="2:4" ht="12.75">
      <c r="B3" s="272" t="s">
        <v>166</v>
      </c>
      <c r="C3" s="272"/>
      <c r="D3" s="272"/>
    </row>
    <row r="4" spans="2:4" ht="12.75">
      <c r="B4" s="272" t="s">
        <v>268</v>
      </c>
      <c r="C4" s="272"/>
      <c r="D4" s="272"/>
    </row>
    <row r="5" spans="2:4" ht="12.75">
      <c r="B5" s="272" t="s">
        <v>155</v>
      </c>
      <c r="C5" s="272"/>
      <c r="D5" s="272"/>
    </row>
    <row r="6" spans="2:4" ht="12.75">
      <c r="B6" s="40"/>
      <c r="C6" s="22"/>
      <c r="D6" s="40"/>
    </row>
    <row r="7" spans="2:4" ht="12.75">
      <c r="B7" s="40"/>
      <c r="C7" s="22"/>
      <c r="D7" s="40"/>
    </row>
    <row r="8" spans="2:4" ht="12.75">
      <c r="B8" s="40"/>
      <c r="C8" s="22"/>
      <c r="D8" s="40"/>
    </row>
    <row r="9" spans="2:4" ht="12.75">
      <c r="B9" s="40"/>
      <c r="C9" s="22"/>
      <c r="D9" s="40"/>
    </row>
    <row r="10" spans="2:4" ht="12.75">
      <c r="B10" s="40"/>
      <c r="C10" s="22"/>
      <c r="D10" s="40"/>
    </row>
    <row r="11" spans="2:4" ht="48.75" customHeight="1">
      <c r="B11" s="273" t="s">
        <v>204</v>
      </c>
      <c r="C11" s="273"/>
      <c r="D11" s="273"/>
    </row>
    <row r="12" spans="2:4" ht="13.5" customHeight="1">
      <c r="B12" s="274"/>
      <c r="C12" s="274"/>
      <c r="D12" s="274"/>
    </row>
    <row r="13" spans="1:4" ht="40.5" customHeight="1">
      <c r="A13" s="275" t="s">
        <v>115</v>
      </c>
      <c r="B13" s="276"/>
      <c r="C13" s="300" t="s">
        <v>144</v>
      </c>
      <c r="D13" s="300" t="s">
        <v>205</v>
      </c>
    </row>
    <row r="14" spans="1:4" ht="47.25" customHeight="1">
      <c r="A14" s="41" t="s">
        <v>116</v>
      </c>
      <c r="B14" s="42" t="s">
        <v>107</v>
      </c>
      <c r="C14" s="281"/>
      <c r="D14" s="281"/>
    </row>
    <row r="15" spans="1:4" ht="47.25" customHeight="1">
      <c r="A15" s="43" t="s">
        <v>185</v>
      </c>
      <c r="B15" s="44" t="s">
        <v>208</v>
      </c>
      <c r="C15" s="45" t="s">
        <v>209</v>
      </c>
      <c r="D15" s="46">
        <v>100</v>
      </c>
    </row>
    <row r="16" spans="1:4" ht="47.25" customHeight="1">
      <c r="A16" s="43" t="s">
        <v>185</v>
      </c>
      <c r="B16" s="47" t="s">
        <v>186</v>
      </c>
      <c r="C16" s="48" t="s">
        <v>187</v>
      </c>
      <c r="D16" s="46">
        <v>100</v>
      </c>
    </row>
    <row r="17" spans="1:4" ht="32.25" customHeight="1">
      <c r="A17" s="43" t="s">
        <v>185</v>
      </c>
      <c r="B17" s="44" t="s">
        <v>188</v>
      </c>
      <c r="C17" s="49" t="s">
        <v>189</v>
      </c>
      <c r="D17" s="46">
        <v>100</v>
      </c>
    </row>
    <row r="18" spans="1:4" ht="31.5" customHeight="1">
      <c r="A18" s="43" t="s">
        <v>185</v>
      </c>
      <c r="B18" s="50" t="s">
        <v>179</v>
      </c>
      <c r="C18" s="49" t="s">
        <v>129</v>
      </c>
      <c r="D18" s="46">
        <v>100</v>
      </c>
    </row>
    <row r="19" spans="1:4" ht="31.5" customHeight="1">
      <c r="A19" s="43" t="s">
        <v>185</v>
      </c>
      <c r="B19" s="50" t="s">
        <v>137</v>
      </c>
      <c r="C19" s="49" t="s">
        <v>138</v>
      </c>
      <c r="D19" s="46">
        <v>100</v>
      </c>
    </row>
    <row r="20" ht="12.75">
      <c r="A20" s="51"/>
    </row>
  </sheetData>
  <sheetProtection/>
  <mergeCells count="10">
    <mergeCell ref="B5:D5"/>
    <mergeCell ref="B11:D11"/>
    <mergeCell ref="B12:D12"/>
    <mergeCell ref="A13:B13"/>
    <mergeCell ref="C13:C14"/>
    <mergeCell ref="D13:D14"/>
    <mergeCell ref="B1:D1"/>
    <mergeCell ref="B2:D2"/>
    <mergeCell ref="B3:D3"/>
    <mergeCell ref="B4:D4"/>
  </mergeCells>
  <printOptions/>
  <pageMargins left="0.64" right="0.17" top="0.36" bottom="1" header="0.28" footer="0.5"/>
  <pageSetup fitToHeight="1" fitToWidth="1" horizontalDpi="600" verticalDpi="600" orientation="portrait" paperSize="9" scale="91" r:id="rId1"/>
  <ignoredErrors>
    <ignoredError sqref="A15: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7109375" style="23" bestFit="1" customWidth="1"/>
    <col min="2" max="2" width="24.421875" style="23" customWidth="1"/>
    <col min="3" max="3" width="56.00390625" style="23" customWidth="1"/>
    <col min="4" max="16384" width="9.140625" style="23" customWidth="1"/>
  </cols>
  <sheetData>
    <row r="1" spans="1:3" ht="12.75">
      <c r="A1" s="2"/>
      <c r="B1" s="2"/>
      <c r="C1" s="52" t="s">
        <v>125</v>
      </c>
    </row>
    <row r="2" spans="1:3" ht="27.75" customHeight="1">
      <c r="A2" s="37"/>
      <c r="B2" s="270"/>
      <c r="C2" s="277" t="s">
        <v>153</v>
      </c>
    </row>
    <row r="3" spans="1:3" ht="33" customHeight="1">
      <c r="A3" s="2"/>
      <c r="B3" s="307" t="s">
        <v>361</v>
      </c>
      <c r="C3" s="307"/>
    </row>
    <row r="4" spans="1:3" ht="12.75">
      <c r="A4" s="2"/>
      <c r="B4" s="52"/>
      <c r="C4" s="52" t="s">
        <v>155</v>
      </c>
    </row>
    <row r="5" spans="1:6" ht="12.75">
      <c r="A5" s="2"/>
      <c r="B5" s="2"/>
      <c r="C5" s="52"/>
      <c r="D5" s="53"/>
      <c r="E5" s="53"/>
      <c r="F5" s="53"/>
    </row>
    <row r="6" spans="1:3" ht="12.75">
      <c r="A6" s="2"/>
      <c r="B6" s="2"/>
      <c r="C6" s="2"/>
    </row>
    <row r="7" spans="1:3" ht="84.75" customHeight="1">
      <c r="A7" s="271" t="s">
        <v>360</v>
      </c>
      <c r="B7" s="271"/>
      <c r="C7" s="271"/>
    </row>
    <row r="8" spans="1:3" ht="36.75" customHeight="1">
      <c r="A8" s="2"/>
      <c r="B8" s="2"/>
      <c r="C8" s="2"/>
    </row>
    <row r="9" spans="1:3" ht="47.25">
      <c r="A9" s="54" t="s">
        <v>211</v>
      </c>
      <c r="B9" s="54" t="s">
        <v>212</v>
      </c>
      <c r="C9" s="54" t="s">
        <v>81</v>
      </c>
    </row>
    <row r="10" spans="1:3" ht="28.5" customHeight="1">
      <c r="A10" s="55">
        <v>871</v>
      </c>
      <c r="B10" s="305" t="s">
        <v>164</v>
      </c>
      <c r="C10" s="306"/>
    </row>
    <row r="11" spans="1:3" ht="47.25" hidden="1">
      <c r="A11" s="56">
        <v>871</v>
      </c>
      <c r="B11" s="57" t="s">
        <v>213</v>
      </c>
      <c r="C11" s="58" t="s">
        <v>214</v>
      </c>
    </row>
    <row r="12" spans="1:3" ht="24.75" customHeight="1" hidden="1">
      <c r="A12" s="56">
        <v>871</v>
      </c>
      <c r="B12" s="57" t="s">
        <v>215</v>
      </c>
      <c r="C12" s="58" t="s">
        <v>216</v>
      </c>
    </row>
    <row r="13" spans="1:3" ht="31.5">
      <c r="A13" s="59">
        <v>871</v>
      </c>
      <c r="B13" s="57" t="s">
        <v>217</v>
      </c>
      <c r="C13" s="58" t="s">
        <v>218</v>
      </c>
    </row>
    <row r="14" spans="1:3" ht="31.5">
      <c r="A14" s="59">
        <v>871</v>
      </c>
      <c r="B14" s="57" t="s">
        <v>219</v>
      </c>
      <c r="C14" s="58" t="s">
        <v>220</v>
      </c>
    </row>
    <row r="15" spans="1:3" ht="12.75">
      <c r="A15" s="2"/>
      <c r="B15" s="2"/>
      <c r="C15" s="2"/>
    </row>
  </sheetData>
  <sheetProtection/>
  <mergeCells count="3">
    <mergeCell ref="A7:C7"/>
    <mergeCell ref="B10:C10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140625" style="60" customWidth="1"/>
    <col min="2" max="2" width="68.421875" style="60" customWidth="1"/>
    <col min="3" max="3" width="14.7109375" style="60" customWidth="1"/>
    <col min="4" max="16384" width="9.140625" style="60" customWidth="1"/>
  </cols>
  <sheetData>
    <row r="1" ht="12.75">
      <c r="C1" s="61" t="s">
        <v>266</v>
      </c>
    </row>
    <row r="2" spans="1:3" ht="33" customHeight="1">
      <c r="A2" s="310" t="s">
        <v>153</v>
      </c>
      <c r="B2" s="311"/>
      <c r="C2" s="311"/>
    </row>
    <row r="3" spans="2:3" ht="36" customHeight="1">
      <c r="B3" s="308" t="s">
        <v>361</v>
      </c>
      <c r="C3" s="308"/>
    </row>
    <row r="4" spans="2:3" ht="18.75" customHeight="1">
      <c r="B4" s="61"/>
      <c r="C4" s="278" t="s">
        <v>155</v>
      </c>
    </row>
    <row r="5" ht="12.75">
      <c r="C5" s="61"/>
    </row>
    <row r="7" spans="1:3" ht="84.75" customHeight="1">
      <c r="A7" s="309" t="s">
        <v>154</v>
      </c>
      <c r="B7" s="309"/>
      <c r="C7" s="309"/>
    </row>
    <row r="8" spans="1:3" ht="43.5" customHeight="1">
      <c r="A8" s="62"/>
      <c r="B8" s="62"/>
      <c r="C8" s="63" t="s">
        <v>103</v>
      </c>
    </row>
    <row r="9" spans="1:3" ht="38.25" customHeight="1">
      <c r="A9" s="64" t="s">
        <v>263</v>
      </c>
      <c r="B9" s="65" t="s">
        <v>128</v>
      </c>
      <c r="C9" s="65" t="s">
        <v>184</v>
      </c>
    </row>
    <row r="10" spans="1:3" ht="18.75">
      <c r="A10" s="110">
        <v>1</v>
      </c>
      <c r="B10" s="111" t="s">
        <v>132</v>
      </c>
      <c r="C10" s="112">
        <v>59.8</v>
      </c>
    </row>
    <row r="11" spans="1:3" ht="18.75">
      <c r="A11" s="113">
        <v>2</v>
      </c>
      <c r="B11" s="111" t="s">
        <v>283</v>
      </c>
      <c r="C11" s="112">
        <v>12.2</v>
      </c>
    </row>
    <row r="12" spans="1:3" ht="32.25">
      <c r="A12" s="113">
        <v>3</v>
      </c>
      <c r="B12" s="111" t="s">
        <v>126</v>
      </c>
      <c r="C12" s="112">
        <v>23.5</v>
      </c>
    </row>
    <row r="13" spans="1:3" ht="18.75">
      <c r="A13" s="113">
        <v>4</v>
      </c>
      <c r="B13" s="111" t="s">
        <v>284</v>
      </c>
      <c r="C13" s="112">
        <v>28.1</v>
      </c>
    </row>
    <row r="14" spans="1:3" ht="32.25">
      <c r="A14" s="113">
        <v>5</v>
      </c>
      <c r="B14" s="111" t="s">
        <v>285</v>
      </c>
      <c r="C14" s="112">
        <v>50</v>
      </c>
    </row>
    <row r="15" spans="1:3" ht="18.75">
      <c r="A15" s="113">
        <v>6</v>
      </c>
      <c r="B15" s="111" t="s">
        <v>286</v>
      </c>
      <c r="C15" s="112">
        <v>6.7</v>
      </c>
    </row>
    <row r="16" spans="1:3" ht="32.25">
      <c r="A16" s="113">
        <v>7</v>
      </c>
      <c r="B16" s="111" t="s">
        <v>287</v>
      </c>
      <c r="C16" s="112">
        <v>1.9</v>
      </c>
    </row>
    <row r="17" spans="1:3" ht="18.75">
      <c r="A17" s="113">
        <v>8</v>
      </c>
      <c r="B17" s="111" t="s">
        <v>288</v>
      </c>
      <c r="C17" s="112">
        <v>9.5</v>
      </c>
    </row>
    <row r="18" spans="1:3" ht="18.75">
      <c r="A18" s="113">
        <v>9</v>
      </c>
      <c r="B18" s="111" t="s">
        <v>289</v>
      </c>
      <c r="C18" s="112">
        <v>5.1</v>
      </c>
    </row>
    <row r="19" spans="1:3" ht="18.75">
      <c r="A19" s="110"/>
      <c r="B19" s="115" t="s">
        <v>127</v>
      </c>
      <c r="C19" s="112">
        <f>SUM(C10:C18)</f>
        <v>196.79999999999998</v>
      </c>
    </row>
  </sheetData>
  <sheetProtection/>
  <mergeCells count="3">
    <mergeCell ref="B3:C3"/>
    <mergeCell ref="A7:C7"/>
    <mergeCell ref="A2:C2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9.140625" style="23" customWidth="1"/>
    <col min="2" max="2" width="47.57421875" style="23" customWidth="1"/>
    <col min="3" max="16384" width="9.140625" style="23" customWidth="1"/>
  </cols>
  <sheetData>
    <row r="1" spans="1:5" ht="15">
      <c r="A1" s="284"/>
      <c r="B1" s="284"/>
      <c r="C1" s="294" t="s">
        <v>121</v>
      </c>
      <c r="D1" s="294"/>
      <c r="E1" s="294"/>
    </row>
    <row r="2" spans="1:5" ht="14.25" customHeight="1">
      <c r="A2" s="313" t="s">
        <v>153</v>
      </c>
      <c r="B2" s="315"/>
      <c r="C2" s="315"/>
      <c r="D2" s="315"/>
      <c r="E2" s="315"/>
    </row>
    <row r="3" spans="1:5" ht="32.25" customHeight="1">
      <c r="A3" s="284"/>
      <c r="B3" s="313" t="s">
        <v>361</v>
      </c>
      <c r="C3" s="314"/>
      <c r="D3" s="314"/>
      <c r="E3" s="314"/>
    </row>
    <row r="4" spans="1:5" ht="15">
      <c r="A4" s="284"/>
      <c r="B4" s="284"/>
      <c r="C4" s="283"/>
      <c r="D4" s="283"/>
      <c r="E4" s="284"/>
    </row>
    <row r="5" spans="1:5" ht="15">
      <c r="A5" s="284"/>
      <c r="B5" s="284"/>
      <c r="C5" s="312" t="s">
        <v>155</v>
      </c>
      <c r="D5" s="312"/>
      <c r="E5" s="312"/>
    </row>
    <row r="6" spans="1:5" ht="63.75" customHeight="1">
      <c r="A6" s="273" t="s">
        <v>362</v>
      </c>
      <c r="B6" s="273"/>
      <c r="C6" s="273"/>
      <c r="D6" s="273"/>
      <c r="E6" s="273"/>
    </row>
    <row r="7" ht="12.75">
      <c r="E7" s="23" t="s">
        <v>103</v>
      </c>
    </row>
    <row r="8" spans="1:5" ht="47.25">
      <c r="A8" s="21"/>
      <c r="B8" s="66" t="s">
        <v>165</v>
      </c>
      <c r="C8" s="66" t="s">
        <v>184</v>
      </c>
      <c r="D8" s="66" t="s">
        <v>262</v>
      </c>
      <c r="E8" s="66" t="s">
        <v>282</v>
      </c>
    </row>
    <row r="9" spans="1:5" ht="36.75" customHeight="1">
      <c r="A9" s="26">
        <v>1</v>
      </c>
      <c r="B9" s="67" t="s">
        <v>139</v>
      </c>
      <c r="C9" s="3">
        <v>23.2</v>
      </c>
      <c r="D9" s="3">
        <v>23.2</v>
      </c>
      <c r="E9" s="3">
        <v>23.2</v>
      </c>
    </row>
    <row r="13" ht="15.75">
      <c r="B13" s="68"/>
    </row>
    <row r="15" ht="15.75">
      <c r="B15" s="69"/>
    </row>
    <row r="16" ht="15.75">
      <c r="B16" s="69"/>
    </row>
    <row r="17" ht="15.75">
      <c r="B17" s="70"/>
    </row>
  </sheetData>
  <sheetProtection/>
  <mergeCells count="5">
    <mergeCell ref="A6:E6"/>
    <mergeCell ref="C1:E1"/>
    <mergeCell ref="C5:E5"/>
    <mergeCell ref="B3:E3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4.8515625" style="23" customWidth="1"/>
    <col min="2" max="2" width="61.421875" style="23" customWidth="1"/>
    <col min="3" max="5" width="12.140625" style="23" customWidth="1"/>
    <col min="6" max="16384" width="9.140625" style="23" customWidth="1"/>
  </cols>
  <sheetData>
    <row r="1" ht="12.75">
      <c r="E1" s="52" t="s">
        <v>210</v>
      </c>
    </row>
    <row r="2" spans="2:5" ht="26.25" customHeight="1">
      <c r="B2" s="316" t="s">
        <v>153</v>
      </c>
      <c r="C2" s="317"/>
      <c r="D2" s="317"/>
      <c r="E2" s="317"/>
    </row>
    <row r="3" spans="2:5" ht="22.5" customHeight="1" hidden="1">
      <c r="B3" s="313"/>
      <c r="C3" s="322"/>
      <c r="D3" s="322"/>
      <c r="E3" s="322"/>
    </row>
    <row r="4" spans="2:5" ht="35.25" customHeight="1" hidden="1">
      <c r="B4" s="313"/>
      <c r="C4" s="322"/>
      <c r="D4" s="322"/>
      <c r="E4" s="322"/>
    </row>
    <row r="5" spans="2:5" ht="53.25" customHeight="1">
      <c r="B5" s="318" t="s">
        <v>361</v>
      </c>
      <c r="C5" s="319"/>
      <c r="D5" s="319"/>
      <c r="E5" s="319"/>
    </row>
    <row r="6" spans="2:5" ht="12.75">
      <c r="B6" s="321" t="s">
        <v>155</v>
      </c>
      <c r="C6" s="321"/>
      <c r="D6" s="321"/>
      <c r="E6" s="321"/>
    </row>
    <row r="7" spans="1:5" ht="63.75" customHeight="1">
      <c r="A7" s="273" t="s">
        <v>363</v>
      </c>
      <c r="B7" s="273"/>
      <c r="C7" s="273"/>
      <c r="D7" s="273"/>
      <c r="E7" s="273"/>
    </row>
    <row r="8" spans="3:5" ht="44.25" customHeight="1">
      <c r="C8" s="320" t="s">
        <v>103</v>
      </c>
      <c r="D8" s="320"/>
      <c r="E8" s="320"/>
    </row>
    <row r="9" spans="1:5" ht="31.5">
      <c r="A9" s="21"/>
      <c r="B9" s="66" t="s">
        <v>165</v>
      </c>
      <c r="C9" s="66" t="s">
        <v>184</v>
      </c>
      <c r="D9" s="66" t="s">
        <v>262</v>
      </c>
      <c r="E9" s="66" t="s">
        <v>282</v>
      </c>
    </row>
    <row r="10" spans="1:5" ht="141" customHeight="1">
      <c r="A10" s="26">
        <v>1</v>
      </c>
      <c r="B10" s="71" t="s">
        <v>206</v>
      </c>
      <c r="C10" s="3">
        <v>500</v>
      </c>
      <c r="D10" s="3">
        <v>950</v>
      </c>
      <c r="E10" s="3">
        <v>500</v>
      </c>
    </row>
    <row r="14" ht="15.75">
      <c r="B14" s="68"/>
    </row>
    <row r="16" ht="15.75">
      <c r="B16" s="69"/>
    </row>
    <row r="17" ht="15.75">
      <c r="B17" s="69"/>
    </row>
    <row r="18" ht="15.75">
      <c r="B18" s="70"/>
    </row>
  </sheetData>
  <sheetProtection/>
  <mergeCells count="7">
    <mergeCell ref="B2:E2"/>
    <mergeCell ref="B5:E5"/>
    <mergeCell ref="C8:E8"/>
    <mergeCell ref="A7:E7"/>
    <mergeCell ref="B6:E6"/>
    <mergeCell ref="B3:E3"/>
    <mergeCell ref="B4:E4"/>
  </mergeCells>
  <printOptions/>
  <pageMargins left="0.75" right="0.3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77.421875" style="23" customWidth="1"/>
    <col min="2" max="2" width="5.140625" style="72" customWidth="1"/>
    <col min="3" max="3" width="5.8515625" style="72" customWidth="1"/>
    <col min="4" max="4" width="5.00390625" style="72" customWidth="1"/>
    <col min="5" max="5" width="4.7109375" style="72" customWidth="1"/>
    <col min="6" max="6" width="6.7109375" style="23" customWidth="1"/>
    <col min="7" max="7" width="5.57421875" style="23" customWidth="1"/>
    <col min="8" max="16384" width="9.140625" style="23" customWidth="1"/>
  </cols>
  <sheetData>
    <row r="1" spans="4:8" ht="12.75">
      <c r="D1" s="335" t="s">
        <v>122</v>
      </c>
      <c r="E1" s="335"/>
      <c r="F1" s="335"/>
      <c r="G1" s="336"/>
      <c r="H1" s="336"/>
    </row>
    <row r="2" spans="1:8" ht="23.25" customHeight="1">
      <c r="A2" s="331" t="s">
        <v>153</v>
      </c>
      <c r="B2" s="332"/>
      <c r="C2" s="332"/>
      <c r="D2" s="332"/>
      <c r="E2" s="332"/>
      <c r="F2" s="332"/>
      <c r="G2" s="332"/>
      <c r="H2" s="332"/>
    </row>
    <row r="3" spans="1:8" ht="17.25" customHeight="1">
      <c r="A3" s="331" t="s">
        <v>361</v>
      </c>
      <c r="B3" s="332"/>
      <c r="C3" s="332"/>
      <c r="D3" s="332"/>
      <c r="E3" s="332"/>
      <c r="F3" s="332"/>
      <c r="G3" s="332"/>
      <c r="H3" s="332"/>
    </row>
    <row r="4" spans="2:8" ht="12.75">
      <c r="B4" s="333" t="s">
        <v>155</v>
      </c>
      <c r="C4" s="334"/>
      <c r="D4" s="334"/>
      <c r="E4" s="334"/>
      <c r="F4" s="334"/>
      <c r="G4" s="334"/>
      <c r="H4" s="334"/>
    </row>
    <row r="6" spans="1:8" ht="20.25">
      <c r="A6" s="330" t="s">
        <v>109</v>
      </c>
      <c r="B6" s="330"/>
      <c r="C6" s="330"/>
      <c r="D6" s="330"/>
      <c r="E6" s="330"/>
      <c r="F6" s="330"/>
      <c r="G6" s="330"/>
      <c r="H6" s="330"/>
    </row>
    <row r="7" spans="1:8" ht="47.25" customHeight="1">
      <c r="A7" s="323" t="s">
        <v>347</v>
      </c>
      <c r="B7" s="323"/>
      <c r="C7" s="323"/>
      <c r="D7" s="323"/>
      <c r="E7" s="323"/>
      <c r="F7" s="323"/>
      <c r="G7" s="323"/>
      <c r="H7" s="323"/>
    </row>
    <row r="8" spans="1:8" ht="15.75">
      <c r="A8" s="114"/>
      <c r="B8" s="116"/>
      <c r="C8" s="116"/>
      <c r="D8" s="114"/>
      <c r="E8" s="114"/>
      <c r="F8" s="114"/>
      <c r="G8" s="324" t="s">
        <v>140</v>
      </c>
      <c r="H8" s="324"/>
    </row>
    <row r="9" spans="1:8" ht="12.75">
      <c r="A9" s="117" t="s">
        <v>110</v>
      </c>
      <c r="B9" s="325" t="s">
        <v>290</v>
      </c>
      <c r="C9" s="326"/>
      <c r="D9" s="326"/>
      <c r="E9" s="326"/>
      <c r="F9" s="326"/>
      <c r="G9" s="327"/>
      <c r="H9" s="328" t="s">
        <v>252</v>
      </c>
    </row>
    <row r="10" spans="1:8" ht="48" customHeight="1">
      <c r="A10" s="118"/>
      <c r="B10" s="119" t="s">
        <v>113</v>
      </c>
      <c r="C10" s="120" t="s">
        <v>112</v>
      </c>
      <c r="D10" s="329" t="s">
        <v>111</v>
      </c>
      <c r="E10" s="329"/>
      <c r="F10" s="329"/>
      <c r="G10" s="121" t="s">
        <v>114</v>
      </c>
      <c r="H10" s="328"/>
    </row>
    <row r="11" spans="1:8" ht="14.25">
      <c r="A11" s="122" t="s">
        <v>87</v>
      </c>
      <c r="B11" s="123" t="s">
        <v>88</v>
      </c>
      <c r="C11" s="124" t="s">
        <v>85</v>
      </c>
      <c r="D11" s="125"/>
      <c r="E11" s="126"/>
      <c r="F11" s="127" t="s">
        <v>86</v>
      </c>
      <c r="G11" s="128" t="s">
        <v>84</v>
      </c>
      <c r="H11" s="129">
        <f>H12+H17+H35+H42+H47+H52</f>
        <v>4502.8</v>
      </c>
    </row>
    <row r="12" spans="1:8" ht="25.5">
      <c r="A12" s="130" t="s">
        <v>90</v>
      </c>
      <c r="B12" s="131" t="s">
        <v>88</v>
      </c>
      <c r="C12" s="132" t="s">
        <v>91</v>
      </c>
      <c r="D12" s="125"/>
      <c r="E12" s="126"/>
      <c r="F12" s="127" t="s">
        <v>86</v>
      </c>
      <c r="G12" s="133" t="s">
        <v>84</v>
      </c>
      <c r="H12" s="134">
        <f>H13</f>
        <v>681.5</v>
      </c>
    </row>
    <row r="13" spans="1:8" ht="12.75">
      <c r="A13" s="135" t="s">
        <v>291</v>
      </c>
      <c r="B13" s="136" t="s">
        <v>88</v>
      </c>
      <c r="C13" s="137" t="s">
        <v>91</v>
      </c>
      <c r="D13" s="138" t="s">
        <v>292</v>
      </c>
      <c r="E13" s="139" t="s">
        <v>293</v>
      </c>
      <c r="F13" s="140" t="s">
        <v>294</v>
      </c>
      <c r="G13" s="141"/>
      <c r="H13" s="142">
        <f>H14</f>
        <v>681.5</v>
      </c>
    </row>
    <row r="14" spans="1:8" ht="12.75">
      <c r="A14" s="143" t="s">
        <v>75</v>
      </c>
      <c r="B14" s="144" t="s">
        <v>88</v>
      </c>
      <c r="C14" s="145" t="s">
        <v>91</v>
      </c>
      <c r="D14" s="146" t="s">
        <v>295</v>
      </c>
      <c r="E14" s="147" t="s">
        <v>296</v>
      </c>
      <c r="F14" s="148" t="s">
        <v>294</v>
      </c>
      <c r="G14" s="149"/>
      <c r="H14" s="98">
        <f>H15</f>
        <v>681.5</v>
      </c>
    </row>
    <row r="15" spans="1:8" ht="38.25">
      <c r="A15" s="150" t="s">
        <v>297</v>
      </c>
      <c r="B15" s="144" t="s">
        <v>88</v>
      </c>
      <c r="C15" s="145" t="s">
        <v>91</v>
      </c>
      <c r="D15" s="146" t="s">
        <v>295</v>
      </c>
      <c r="E15" s="147" t="s">
        <v>296</v>
      </c>
      <c r="F15" s="148" t="s">
        <v>298</v>
      </c>
      <c r="G15" s="151"/>
      <c r="H15" s="152">
        <f>H16</f>
        <v>681.5</v>
      </c>
    </row>
    <row r="16" spans="1:8" ht="38.25">
      <c r="A16" s="153" t="s">
        <v>299</v>
      </c>
      <c r="B16" s="144" t="s">
        <v>88</v>
      </c>
      <c r="C16" s="145" t="s">
        <v>91</v>
      </c>
      <c r="D16" s="146" t="s">
        <v>295</v>
      </c>
      <c r="E16" s="147" t="s">
        <v>296</v>
      </c>
      <c r="F16" s="148" t="s">
        <v>298</v>
      </c>
      <c r="G16" s="154">
        <v>100</v>
      </c>
      <c r="H16" s="152">
        <v>681.5</v>
      </c>
    </row>
    <row r="17" spans="1:8" ht="24">
      <c r="A17" s="131" t="s">
        <v>92</v>
      </c>
      <c r="B17" s="131" t="s">
        <v>88</v>
      </c>
      <c r="C17" s="132" t="s">
        <v>93</v>
      </c>
      <c r="D17" s="125"/>
      <c r="E17" s="126"/>
      <c r="F17" s="127"/>
      <c r="G17" s="126" t="s">
        <v>84</v>
      </c>
      <c r="H17" s="155">
        <f>H18+H25</f>
        <v>2999</v>
      </c>
    </row>
    <row r="18" spans="1:8" ht="12.75">
      <c r="A18" s="156" t="s">
        <v>300</v>
      </c>
      <c r="B18" s="157" t="s">
        <v>88</v>
      </c>
      <c r="C18" s="158" t="s">
        <v>93</v>
      </c>
      <c r="D18" s="159" t="s">
        <v>301</v>
      </c>
      <c r="E18" s="160" t="s">
        <v>293</v>
      </c>
      <c r="F18" s="161" t="s">
        <v>294</v>
      </c>
      <c r="G18" s="162"/>
      <c r="H18" s="163">
        <f>H19</f>
        <v>2975.8</v>
      </c>
    </row>
    <row r="19" spans="1:8" ht="12.75">
      <c r="A19" s="164" t="s">
        <v>302</v>
      </c>
      <c r="B19" s="165" t="s">
        <v>88</v>
      </c>
      <c r="C19" s="166" t="s">
        <v>93</v>
      </c>
      <c r="D19" s="167" t="s">
        <v>301</v>
      </c>
      <c r="E19" s="168" t="s">
        <v>296</v>
      </c>
      <c r="F19" s="169" t="s">
        <v>294</v>
      </c>
      <c r="G19" s="170"/>
      <c r="H19" s="155">
        <f>H20+H22</f>
        <v>2975.8</v>
      </c>
    </row>
    <row r="20" spans="1:8" ht="38.25">
      <c r="A20" s="150" t="s">
        <v>303</v>
      </c>
      <c r="B20" s="144" t="s">
        <v>88</v>
      </c>
      <c r="C20" s="145" t="s">
        <v>93</v>
      </c>
      <c r="D20" s="146" t="s">
        <v>301</v>
      </c>
      <c r="E20" s="147" t="s">
        <v>296</v>
      </c>
      <c r="F20" s="148" t="s">
        <v>298</v>
      </c>
      <c r="G20" s="126"/>
      <c r="H20" s="155">
        <f>H21</f>
        <v>2742.5</v>
      </c>
    </row>
    <row r="21" spans="1:8" ht="38.25">
      <c r="A21" s="171" t="s">
        <v>299</v>
      </c>
      <c r="B21" s="144" t="s">
        <v>88</v>
      </c>
      <c r="C21" s="145" t="s">
        <v>93</v>
      </c>
      <c r="D21" s="146" t="s">
        <v>301</v>
      </c>
      <c r="E21" s="147" t="s">
        <v>296</v>
      </c>
      <c r="F21" s="148" t="s">
        <v>298</v>
      </c>
      <c r="G21" s="172" t="s">
        <v>304</v>
      </c>
      <c r="H21" s="173">
        <v>2742.5</v>
      </c>
    </row>
    <row r="22" spans="1:8" ht="38.25">
      <c r="A22" s="150" t="s">
        <v>305</v>
      </c>
      <c r="B22" s="144" t="s">
        <v>88</v>
      </c>
      <c r="C22" s="145" t="s">
        <v>93</v>
      </c>
      <c r="D22" s="146" t="s">
        <v>301</v>
      </c>
      <c r="E22" s="147" t="s">
        <v>296</v>
      </c>
      <c r="F22" s="148" t="s">
        <v>306</v>
      </c>
      <c r="G22" s="172"/>
      <c r="H22" s="173">
        <f>H23+H24</f>
        <v>233.3</v>
      </c>
    </row>
    <row r="23" spans="1:8" ht="12.75">
      <c r="A23" s="153" t="s">
        <v>307</v>
      </c>
      <c r="B23" s="144" t="s">
        <v>88</v>
      </c>
      <c r="C23" s="145" t="s">
        <v>93</v>
      </c>
      <c r="D23" s="146" t="s">
        <v>301</v>
      </c>
      <c r="E23" s="147" t="s">
        <v>296</v>
      </c>
      <c r="F23" s="148" t="s">
        <v>306</v>
      </c>
      <c r="G23" s="172" t="s">
        <v>308</v>
      </c>
      <c r="H23" s="173">
        <v>207.3</v>
      </c>
    </row>
    <row r="24" spans="1:8" ht="12.75">
      <c r="A24" s="153" t="s">
        <v>309</v>
      </c>
      <c r="B24" s="144" t="s">
        <v>88</v>
      </c>
      <c r="C24" s="145" t="s">
        <v>93</v>
      </c>
      <c r="D24" s="146" t="s">
        <v>301</v>
      </c>
      <c r="E24" s="147" t="s">
        <v>296</v>
      </c>
      <c r="F24" s="148" t="s">
        <v>306</v>
      </c>
      <c r="G24" s="126" t="s">
        <v>310</v>
      </c>
      <c r="H24" s="173">
        <v>26</v>
      </c>
    </row>
    <row r="25" spans="1:8" ht="12.75">
      <c r="A25" s="156" t="s">
        <v>311</v>
      </c>
      <c r="B25" s="157" t="s">
        <v>88</v>
      </c>
      <c r="C25" s="158" t="s">
        <v>93</v>
      </c>
      <c r="D25" s="159" t="s">
        <v>312</v>
      </c>
      <c r="E25" s="160" t="s">
        <v>293</v>
      </c>
      <c r="F25" s="161" t="s">
        <v>294</v>
      </c>
      <c r="G25" s="162"/>
      <c r="H25" s="163">
        <f>H26</f>
        <v>23.200000000000003</v>
      </c>
    </row>
    <row r="26" spans="1:8" ht="38.25">
      <c r="A26" s="164" t="s">
        <v>313</v>
      </c>
      <c r="B26" s="144" t="s">
        <v>88</v>
      </c>
      <c r="C26" s="145" t="s">
        <v>93</v>
      </c>
      <c r="D26" s="146" t="s">
        <v>312</v>
      </c>
      <c r="E26" s="147" t="s">
        <v>296</v>
      </c>
      <c r="F26" s="148" t="s">
        <v>294</v>
      </c>
      <c r="G26" s="128"/>
      <c r="H26" s="173">
        <f>H27+H29+H31+H33</f>
        <v>23.200000000000003</v>
      </c>
    </row>
    <row r="27" spans="1:8" ht="24">
      <c r="A27" s="174" t="s">
        <v>314</v>
      </c>
      <c r="B27" s="144" t="s">
        <v>88</v>
      </c>
      <c r="C27" s="145" t="s">
        <v>93</v>
      </c>
      <c r="D27" s="146" t="s">
        <v>312</v>
      </c>
      <c r="E27" s="147" t="s">
        <v>296</v>
      </c>
      <c r="F27" s="148" t="s">
        <v>315</v>
      </c>
      <c r="G27" s="172"/>
      <c r="H27" s="173">
        <f>H28</f>
        <v>6.7</v>
      </c>
    </row>
    <row r="28" spans="1:8" ht="12.75">
      <c r="A28" s="153" t="s">
        <v>311</v>
      </c>
      <c r="B28" s="144" t="s">
        <v>88</v>
      </c>
      <c r="C28" s="145" t="s">
        <v>93</v>
      </c>
      <c r="D28" s="146" t="s">
        <v>312</v>
      </c>
      <c r="E28" s="147" t="s">
        <v>296</v>
      </c>
      <c r="F28" s="148" t="s">
        <v>315</v>
      </c>
      <c r="G28" s="172">
        <v>500</v>
      </c>
      <c r="H28" s="173">
        <v>6.7</v>
      </c>
    </row>
    <row r="29" spans="1:8" ht="36">
      <c r="A29" s="174" t="s">
        <v>316</v>
      </c>
      <c r="B29" s="144" t="s">
        <v>88</v>
      </c>
      <c r="C29" s="145" t="s">
        <v>93</v>
      </c>
      <c r="D29" s="146" t="s">
        <v>312</v>
      </c>
      <c r="E29" s="147" t="s">
        <v>296</v>
      </c>
      <c r="F29" s="148" t="s">
        <v>317</v>
      </c>
      <c r="G29" s="172"/>
      <c r="H29" s="173">
        <f>H30</f>
        <v>1.9</v>
      </c>
    </row>
    <row r="30" spans="1:8" ht="12.75">
      <c r="A30" s="153" t="s">
        <v>311</v>
      </c>
      <c r="B30" s="144" t="s">
        <v>88</v>
      </c>
      <c r="C30" s="145" t="s">
        <v>93</v>
      </c>
      <c r="D30" s="146" t="s">
        <v>312</v>
      </c>
      <c r="E30" s="147" t="s">
        <v>296</v>
      </c>
      <c r="F30" s="148" t="s">
        <v>317</v>
      </c>
      <c r="G30" s="172" t="s">
        <v>318</v>
      </c>
      <c r="H30" s="173">
        <v>1.9</v>
      </c>
    </row>
    <row r="31" spans="1:8" ht="12.75">
      <c r="A31" s="175" t="s">
        <v>319</v>
      </c>
      <c r="B31" s="144" t="s">
        <v>88</v>
      </c>
      <c r="C31" s="145" t="s">
        <v>93</v>
      </c>
      <c r="D31" s="146" t="s">
        <v>312</v>
      </c>
      <c r="E31" s="147" t="s">
        <v>296</v>
      </c>
      <c r="F31" s="148" t="s">
        <v>320</v>
      </c>
      <c r="G31" s="172"/>
      <c r="H31" s="173">
        <f>H32</f>
        <v>9.5</v>
      </c>
    </row>
    <row r="32" spans="1:8" ht="12.75">
      <c r="A32" s="153" t="s">
        <v>311</v>
      </c>
      <c r="B32" s="144" t="s">
        <v>88</v>
      </c>
      <c r="C32" s="145" t="s">
        <v>93</v>
      </c>
      <c r="D32" s="146" t="s">
        <v>312</v>
      </c>
      <c r="E32" s="147" t="s">
        <v>296</v>
      </c>
      <c r="F32" s="148" t="s">
        <v>320</v>
      </c>
      <c r="G32" s="172" t="s">
        <v>318</v>
      </c>
      <c r="H32" s="173">
        <v>9.5</v>
      </c>
    </row>
    <row r="33" spans="1:8" ht="24">
      <c r="A33" s="175" t="s">
        <v>321</v>
      </c>
      <c r="B33" s="144" t="s">
        <v>88</v>
      </c>
      <c r="C33" s="145" t="s">
        <v>93</v>
      </c>
      <c r="D33" s="146" t="s">
        <v>312</v>
      </c>
      <c r="E33" s="147" t="s">
        <v>296</v>
      </c>
      <c r="F33" s="148" t="s">
        <v>322</v>
      </c>
      <c r="G33" s="128"/>
      <c r="H33" s="173">
        <f>H34</f>
        <v>5.1</v>
      </c>
    </row>
    <row r="34" spans="1:8" ht="12.75">
      <c r="A34" s="153" t="s">
        <v>311</v>
      </c>
      <c r="B34" s="144" t="s">
        <v>88</v>
      </c>
      <c r="C34" s="145" t="s">
        <v>93</v>
      </c>
      <c r="D34" s="146" t="s">
        <v>312</v>
      </c>
      <c r="E34" s="147" t="s">
        <v>296</v>
      </c>
      <c r="F34" s="148" t="s">
        <v>322</v>
      </c>
      <c r="G34" s="172">
        <v>500</v>
      </c>
      <c r="H34" s="173">
        <v>5.1</v>
      </c>
    </row>
    <row r="35" spans="1:8" ht="25.5">
      <c r="A35" s="130" t="s">
        <v>159</v>
      </c>
      <c r="B35" s="133" t="s">
        <v>88</v>
      </c>
      <c r="C35" s="176" t="s">
        <v>160</v>
      </c>
      <c r="D35" s="146"/>
      <c r="E35" s="147"/>
      <c r="F35" s="148"/>
      <c r="G35" s="177"/>
      <c r="H35" s="178">
        <f>H36</f>
        <v>87.9</v>
      </c>
    </row>
    <row r="36" spans="1:8" ht="12.75">
      <c r="A36" s="156" t="s">
        <v>311</v>
      </c>
      <c r="B36" s="157" t="s">
        <v>88</v>
      </c>
      <c r="C36" s="158" t="s">
        <v>160</v>
      </c>
      <c r="D36" s="159"/>
      <c r="E36" s="160"/>
      <c r="F36" s="161"/>
      <c r="G36" s="162"/>
      <c r="H36" s="163">
        <f>H37</f>
        <v>87.9</v>
      </c>
    </row>
    <row r="37" spans="1:8" ht="38.25">
      <c r="A37" s="164" t="s">
        <v>313</v>
      </c>
      <c r="B37" s="144" t="s">
        <v>88</v>
      </c>
      <c r="C37" s="145" t="s">
        <v>160</v>
      </c>
      <c r="D37" s="146" t="s">
        <v>312</v>
      </c>
      <c r="E37" s="147" t="s">
        <v>296</v>
      </c>
      <c r="F37" s="148" t="s">
        <v>294</v>
      </c>
      <c r="G37" s="177"/>
      <c r="H37" s="179">
        <f>H38+H40</f>
        <v>87.9</v>
      </c>
    </row>
    <row r="38" spans="1:8" ht="12.75">
      <c r="A38" s="180" t="s">
        <v>328</v>
      </c>
      <c r="B38" s="144" t="s">
        <v>88</v>
      </c>
      <c r="C38" s="145" t="s">
        <v>160</v>
      </c>
      <c r="D38" s="146" t="s">
        <v>312</v>
      </c>
      <c r="E38" s="147" t="s">
        <v>296</v>
      </c>
      <c r="F38" s="148" t="s">
        <v>329</v>
      </c>
      <c r="G38" s="177"/>
      <c r="H38" s="179">
        <f>H39</f>
        <v>59.8</v>
      </c>
    </row>
    <row r="39" spans="1:8" ht="12.75">
      <c r="A39" s="153" t="s">
        <v>311</v>
      </c>
      <c r="B39" s="144" t="s">
        <v>88</v>
      </c>
      <c r="C39" s="145" t="s">
        <v>160</v>
      </c>
      <c r="D39" s="146" t="s">
        <v>312</v>
      </c>
      <c r="E39" s="147" t="s">
        <v>296</v>
      </c>
      <c r="F39" s="148" t="s">
        <v>329</v>
      </c>
      <c r="G39" s="172" t="s">
        <v>318</v>
      </c>
      <c r="H39" s="179">
        <v>59.8</v>
      </c>
    </row>
    <row r="40" spans="1:8" ht="24">
      <c r="A40" s="174" t="s">
        <v>330</v>
      </c>
      <c r="B40" s="144" t="s">
        <v>88</v>
      </c>
      <c r="C40" s="145" t="s">
        <v>160</v>
      </c>
      <c r="D40" s="146" t="s">
        <v>312</v>
      </c>
      <c r="E40" s="147" t="s">
        <v>296</v>
      </c>
      <c r="F40" s="148" t="s">
        <v>331</v>
      </c>
      <c r="G40" s="172"/>
      <c r="H40" s="179">
        <f>H41</f>
        <v>28.1</v>
      </c>
    </row>
    <row r="41" spans="1:8" ht="12.75">
      <c r="A41" s="153" t="s">
        <v>311</v>
      </c>
      <c r="B41" s="144" t="s">
        <v>88</v>
      </c>
      <c r="C41" s="145" t="s">
        <v>160</v>
      </c>
      <c r="D41" s="146" t="s">
        <v>312</v>
      </c>
      <c r="E41" s="147" t="s">
        <v>296</v>
      </c>
      <c r="F41" s="148" t="s">
        <v>331</v>
      </c>
      <c r="G41" s="172" t="s">
        <v>318</v>
      </c>
      <c r="H41" s="179">
        <v>28.1</v>
      </c>
    </row>
    <row r="42" spans="1:8" ht="12.75">
      <c r="A42" s="181" t="s">
        <v>332</v>
      </c>
      <c r="B42" s="131" t="s">
        <v>88</v>
      </c>
      <c r="C42" s="132" t="s">
        <v>98</v>
      </c>
      <c r="D42" s="146"/>
      <c r="E42" s="147"/>
      <c r="F42" s="148"/>
      <c r="G42" s="172"/>
      <c r="H42" s="155">
        <f>H43</f>
        <v>253.5</v>
      </c>
    </row>
    <row r="43" spans="1:8" ht="12.75">
      <c r="A43" s="156" t="s">
        <v>333</v>
      </c>
      <c r="B43" s="157" t="s">
        <v>88</v>
      </c>
      <c r="C43" s="158" t="s">
        <v>98</v>
      </c>
      <c r="D43" s="159" t="s">
        <v>334</v>
      </c>
      <c r="E43" s="160" t="s">
        <v>293</v>
      </c>
      <c r="F43" s="161" t="s">
        <v>294</v>
      </c>
      <c r="G43" s="162"/>
      <c r="H43" s="163">
        <f>H44</f>
        <v>253.5</v>
      </c>
    </row>
    <row r="44" spans="1:8" ht="25.5">
      <c r="A44" s="171" t="s">
        <v>335</v>
      </c>
      <c r="B44" s="182" t="s">
        <v>88</v>
      </c>
      <c r="C44" s="183" t="s">
        <v>98</v>
      </c>
      <c r="D44" s="146" t="s">
        <v>334</v>
      </c>
      <c r="E44" s="147" t="s">
        <v>336</v>
      </c>
      <c r="F44" s="148" t="s">
        <v>294</v>
      </c>
      <c r="G44" s="172"/>
      <c r="H44" s="173">
        <f>H45</f>
        <v>253.5</v>
      </c>
    </row>
    <row r="45" spans="1:8" ht="38.25">
      <c r="A45" s="171" t="s">
        <v>337</v>
      </c>
      <c r="B45" s="182" t="s">
        <v>88</v>
      </c>
      <c r="C45" s="183" t="s">
        <v>98</v>
      </c>
      <c r="D45" s="146" t="s">
        <v>334</v>
      </c>
      <c r="E45" s="147" t="s">
        <v>336</v>
      </c>
      <c r="F45" s="148" t="s">
        <v>338</v>
      </c>
      <c r="G45" s="172"/>
      <c r="H45" s="173">
        <f>H46</f>
        <v>253.5</v>
      </c>
    </row>
    <row r="46" spans="1:8" ht="12.75">
      <c r="A46" s="153" t="s">
        <v>307</v>
      </c>
      <c r="B46" s="182" t="s">
        <v>88</v>
      </c>
      <c r="C46" s="183" t="s">
        <v>98</v>
      </c>
      <c r="D46" s="146" t="s">
        <v>334</v>
      </c>
      <c r="E46" s="147" t="s">
        <v>336</v>
      </c>
      <c r="F46" s="148" t="s">
        <v>338</v>
      </c>
      <c r="G46" s="172" t="s">
        <v>308</v>
      </c>
      <c r="H46" s="173">
        <v>253.5</v>
      </c>
    </row>
    <row r="47" spans="1:8" ht="12.75">
      <c r="A47" s="181" t="s">
        <v>76</v>
      </c>
      <c r="B47" s="131" t="s">
        <v>264</v>
      </c>
      <c r="C47" s="132" t="s">
        <v>339</v>
      </c>
      <c r="D47" s="146"/>
      <c r="E47" s="147"/>
      <c r="F47" s="148"/>
      <c r="G47" s="172"/>
      <c r="H47" s="155">
        <f>H48</f>
        <v>10</v>
      </c>
    </row>
    <row r="48" spans="1:8" ht="12.75">
      <c r="A48" s="156" t="s">
        <v>76</v>
      </c>
      <c r="B48" s="157" t="s">
        <v>88</v>
      </c>
      <c r="C48" s="158" t="s">
        <v>339</v>
      </c>
      <c r="D48" s="159" t="s">
        <v>340</v>
      </c>
      <c r="E48" s="160" t="s">
        <v>293</v>
      </c>
      <c r="F48" s="161" t="s">
        <v>294</v>
      </c>
      <c r="G48" s="162"/>
      <c r="H48" s="163">
        <f>H49</f>
        <v>10</v>
      </c>
    </row>
    <row r="49" spans="1:8" ht="12.75">
      <c r="A49" s="184" t="s">
        <v>77</v>
      </c>
      <c r="B49" s="144" t="s">
        <v>88</v>
      </c>
      <c r="C49" s="145" t="s">
        <v>339</v>
      </c>
      <c r="D49" s="146" t="s">
        <v>340</v>
      </c>
      <c r="E49" s="147" t="s">
        <v>336</v>
      </c>
      <c r="F49" s="148" t="s">
        <v>294</v>
      </c>
      <c r="G49" s="172"/>
      <c r="H49" s="173">
        <f>H50</f>
        <v>10</v>
      </c>
    </row>
    <row r="50" spans="1:8" ht="25.5">
      <c r="A50" s="185" t="s">
        <v>341</v>
      </c>
      <c r="B50" s="144" t="s">
        <v>88</v>
      </c>
      <c r="C50" s="145" t="s">
        <v>339</v>
      </c>
      <c r="D50" s="146" t="s">
        <v>340</v>
      </c>
      <c r="E50" s="147" t="s">
        <v>336</v>
      </c>
      <c r="F50" s="148" t="s">
        <v>342</v>
      </c>
      <c r="G50" s="172"/>
      <c r="H50" s="173">
        <f>H51</f>
        <v>10</v>
      </c>
    </row>
    <row r="51" spans="1:8" ht="12.75">
      <c r="A51" s="153" t="s">
        <v>309</v>
      </c>
      <c r="B51" s="144" t="s">
        <v>88</v>
      </c>
      <c r="C51" s="145" t="s">
        <v>339</v>
      </c>
      <c r="D51" s="146" t="s">
        <v>340</v>
      </c>
      <c r="E51" s="147" t="s">
        <v>336</v>
      </c>
      <c r="F51" s="148" t="s">
        <v>342</v>
      </c>
      <c r="G51" s="172" t="s">
        <v>310</v>
      </c>
      <c r="H51" s="173">
        <v>10</v>
      </c>
    </row>
    <row r="52" spans="1:8" ht="12.75">
      <c r="A52" s="181" t="s">
        <v>101</v>
      </c>
      <c r="B52" s="131" t="s">
        <v>88</v>
      </c>
      <c r="C52" s="132" t="s">
        <v>162</v>
      </c>
      <c r="D52" s="146"/>
      <c r="E52" s="147"/>
      <c r="F52" s="148"/>
      <c r="G52" s="172"/>
      <c r="H52" s="155">
        <f>H53+H57+H61</f>
        <v>470.9</v>
      </c>
    </row>
    <row r="53" spans="1:8" ht="12.75">
      <c r="A53" s="156" t="s">
        <v>311</v>
      </c>
      <c r="B53" s="157" t="s">
        <v>88</v>
      </c>
      <c r="C53" s="158" t="s">
        <v>162</v>
      </c>
      <c r="D53" s="159" t="s">
        <v>312</v>
      </c>
      <c r="E53" s="160" t="s">
        <v>293</v>
      </c>
      <c r="F53" s="161" t="s">
        <v>294</v>
      </c>
      <c r="G53" s="162"/>
      <c r="H53" s="163">
        <f>H54</f>
        <v>23.2</v>
      </c>
    </row>
    <row r="54" spans="1:8" ht="38.25">
      <c r="A54" s="184" t="s">
        <v>343</v>
      </c>
      <c r="B54" s="165" t="s">
        <v>88</v>
      </c>
      <c r="C54" s="166" t="s">
        <v>162</v>
      </c>
      <c r="D54" s="167" t="s">
        <v>312</v>
      </c>
      <c r="E54" s="168" t="s">
        <v>344</v>
      </c>
      <c r="F54" s="148" t="s">
        <v>294</v>
      </c>
      <c r="G54" s="172"/>
      <c r="H54" s="155">
        <f>H55</f>
        <v>23.2</v>
      </c>
    </row>
    <row r="55" spans="1:8" ht="36">
      <c r="A55" s="175" t="s">
        <v>345</v>
      </c>
      <c r="B55" s="144" t="s">
        <v>88</v>
      </c>
      <c r="C55" s="145" t="s">
        <v>162</v>
      </c>
      <c r="D55" s="146" t="s">
        <v>312</v>
      </c>
      <c r="E55" s="147" t="s">
        <v>344</v>
      </c>
      <c r="F55" s="148" t="s">
        <v>346</v>
      </c>
      <c r="G55" s="144"/>
      <c r="H55" s="173">
        <f>H56</f>
        <v>23.2</v>
      </c>
    </row>
    <row r="56" spans="1:8" ht="12.75">
      <c r="A56" s="153" t="s">
        <v>311</v>
      </c>
      <c r="B56" s="144" t="s">
        <v>88</v>
      </c>
      <c r="C56" s="145" t="s">
        <v>162</v>
      </c>
      <c r="D56" s="146" t="s">
        <v>312</v>
      </c>
      <c r="E56" s="147" t="s">
        <v>344</v>
      </c>
      <c r="F56" s="148" t="s">
        <v>346</v>
      </c>
      <c r="G56" s="144" t="s">
        <v>318</v>
      </c>
      <c r="H56" s="173">
        <v>23.2</v>
      </c>
    </row>
    <row r="57" spans="1:8" ht="25.5">
      <c r="A57" s="156" t="s">
        <v>348</v>
      </c>
      <c r="B57" s="157" t="s">
        <v>88</v>
      </c>
      <c r="C57" s="158">
        <v>13</v>
      </c>
      <c r="D57" s="159" t="s">
        <v>88</v>
      </c>
      <c r="E57" s="160" t="s">
        <v>293</v>
      </c>
      <c r="F57" s="161" t="s">
        <v>294</v>
      </c>
      <c r="G57" s="162"/>
      <c r="H57" s="163">
        <f>H58</f>
        <v>180</v>
      </c>
    </row>
    <row r="58" spans="1:8" ht="48">
      <c r="A58" s="175" t="s">
        <v>349</v>
      </c>
      <c r="B58" s="144" t="s">
        <v>88</v>
      </c>
      <c r="C58" s="145" t="s">
        <v>162</v>
      </c>
      <c r="D58" s="146" t="s">
        <v>88</v>
      </c>
      <c r="E58" s="147" t="s">
        <v>350</v>
      </c>
      <c r="F58" s="148" t="s">
        <v>294</v>
      </c>
      <c r="G58" s="144"/>
      <c r="H58" s="173">
        <f>H59</f>
        <v>180</v>
      </c>
    </row>
    <row r="59" spans="1:8" ht="60">
      <c r="A59" s="175" t="s">
        <v>351</v>
      </c>
      <c r="B59" s="144" t="s">
        <v>88</v>
      </c>
      <c r="C59" s="145" t="s">
        <v>162</v>
      </c>
      <c r="D59" s="146" t="s">
        <v>88</v>
      </c>
      <c r="E59" s="147" t="s">
        <v>350</v>
      </c>
      <c r="F59" s="148" t="s">
        <v>352</v>
      </c>
      <c r="G59" s="144"/>
      <c r="H59" s="173">
        <f>H60</f>
        <v>180</v>
      </c>
    </row>
    <row r="60" spans="1:8" ht="12.75">
      <c r="A60" s="153" t="s">
        <v>307</v>
      </c>
      <c r="B60" s="144" t="s">
        <v>88</v>
      </c>
      <c r="C60" s="145" t="s">
        <v>162</v>
      </c>
      <c r="D60" s="146" t="s">
        <v>88</v>
      </c>
      <c r="E60" s="147" t="s">
        <v>350</v>
      </c>
      <c r="F60" s="148" t="s">
        <v>352</v>
      </c>
      <c r="G60" s="144" t="s">
        <v>308</v>
      </c>
      <c r="H60" s="173">
        <v>180</v>
      </c>
    </row>
    <row r="61" spans="1:8" ht="36.75" customHeight="1">
      <c r="A61" s="156" t="s">
        <v>353</v>
      </c>
      <c r="B61" s="157" t="s">
        <v>88</v>
      </c>
      <c r="C61" s="158" t="s">
        <v>162</v>
      </c>
      <c r="D61" s="159" t="s">
        <v>89</v>
      </c>
      <c r="E61" s="160" t="s">
        <v>293</v>
      </c>
      <c r="F61" s="161" t="s">
        <v>294</v>
      </c>
      <c r="G61" s="162"/>
      <c r="H61" s="163">
        <f>H62</f>
        <v>267.7</v>
      </c>
    </row>
    <row r="62" spans="1:8" ht="48">
      <c r="A62" s="175" t="s">
        <v>354</v>
      </c>
      <c r="B62" s="144" t="s">
        <v>88</v>
      </c>
      <c r="C62" s="145" t="s">
        <v>162</v>
      </c>
      <c r="D62" s="146" t="s">
        <v>89</v>
      </c>
      <c r="E62" s="147" t="s">
        <v>336</v>
      </c>
      <c r="F62" s="148" t="s">
        <v>294</v>
      </c>
      <c r="G62" s="144"/>
      <c r="H62" s="173">
        <f>H63+H65+H67</f>
        <v>267.7</v>
      </c>
    </row>
    <row r="63" spans="1:8" ht="72">
      <c r="A63" s="175" t="s">
        <v>356</v>
      </c>
      <c r="B63" s="144" t="s">
        <v>88</v>
      </c>
      <c r="C63" s="145" t="s">
        <v>162</v>
      </c>
      <c r="D63" s="146" t="s">
        <v>89</v>
      </c>
      <c r="E63" s="147" t="s">
        <v>336</v>
      </c>
      <c r="F63" s="148" t="s">
        <v>355</v>
      </c>
      <c r="G63" s="144"/>
      <c r="H63" s="173">
        <f>H64</f>
        <v>140</v>
      </c>
    </row>
    <row r="64" spans="1:8" ht="12.75">
      <c r="A64" s="153" t="s">
        <v>307</v>
      </c>
      <c r="B64" s="144" t="s">
        <v>88</v>
      </c>
      <c r="C64" s="145" t="s">
        <v>162</v>
      </c>
      <c r="D64" s="146" t="s">
        <v>89</v>
      </c>
      <c r="E64" s="147" t="s">
        <v>336</v>
      </c>
      <c r="F64" s="148" t="s">
        <v>355</v>
      </c>
      <c r="G64" s="144" t="s">
        <v>308</v>
      </c>
      <c r="H64" s="173">
        <v>140</v>
      </c>
    </row>
    <row r="65" spans="1:8" ht="60">
      <c r="A65" s="175" t="s">
        <v>358</v>
      </c>
      <c r="B65" s="144" t="s">
        <v>88</v>
      </c>
      <c r="C65" s="145" t="s">
        <v>162</v>
      </c>
      <c r="D65" s="146" t="s">
        <v>89</v>
      </c>
      <c r="E65" s="147" t="s">
        <v>336</v>
      </c>
      <c r="F65" s="148" t="s">
        <v>357</v>
      </c>
      <c r="G65" s="144"/>
      <c r="H65" s="173">
        <f>H66</f>
        <v>80</v>
      </c>
    </row>
    <row r="66" spans="1:8" ht="12.75">
      <c r="A66" s="153" t="s">
        <v>307</v>
      </c>
      <c r="B66" s="144" t="s">
        <v>88</v>
      </c>
      <c r="C66" s="145" t="s">
        <v>162</v>
      </c>
      <c r="D66" s="146" t="s">
        <v>89</v>
      </c>
      <c r="E66" s="147" t="s">
        <v>336</v>
      </c>
      <c r="F66" s="148" t="s">
        <v>357</v>
      </c>
      <c r="G66" s="144" t="s">
        <v>308</v>
      </c>
      <c r="H66" s="173">
        <v>80</v>
      </c>
    </row>
    <row r="67" spans="1:8" ht="60">
      <c r="A67" s="175" t="s">
        <v>359</v>
      </c>
      <c r="B67" s="144" t="s">
        <v>88</v>
      </c>
      <c r="C67" s="145" t="s">
        <v>162</v>
      </c>
      <c r="D67" s="146" t="s">
        <v>89</v>
      </c>
      <c r="E67" s="147" t="s">
        <v>336</v>
      </c>
      <c r="F67" s="148" t="s">
        <v>364</v>
      </c>
      <c r="G67" s="144"/>
      <c r="H67" s="173">
        <f>H68</f>
        <v>47.7</v>
      </c>
    </row>
    <row r="68" spans="1:8" ht="12.75">
      <c r="A68" s="153" t="s">
        <v>307</v>
      </c>
      <c r="B68" s="144" t="s">
        <v>88</v>
      </c>
      <c r="C68" s="145" t="s">
        <v>162</v>
      </c>
      <c r="D68" s="146" t="s">
        <v>89</v>
      </c>
      <c r="E68" s="147" t="s">
        <v>336</v>
      </c>
      <c r="F68" s="148" t="s">
        <v>364</v>
      </c>
      <c r="G68" s="144" t="s">
        <v>308</v>
      </c>
      <c r="H68" s="173">
        <v>47.7</v>
      </c>
    </row>
    <row r="69" spans="1:8" ht="12.75">
      <c r="A69" s="194" t="s">
        <v>95</v>
      </c>
      <c r="B69" s="133" t="s">
        <v>91</v>
      </c>
      <c r="C69" s="133" t="s">
        <v>85</v>
      </c>
      <c r="D69" s="186"/>
      <c r="E69" s="187"/>
      <c r="F69" s="188" t="s">
        <v>86</v>
      </c>
      <c r="G69" s="128" t="s">
        <v>84</v>
      </c>
      <c r="H69" s="129">
        <f>H70</f>
        <v>154.5</v>
      </c>
    </row>
    <row r="70" spans="1:8" ht="14.25">
      <c r="A70" s="189" t="s">
        <v>78</v>
      </c>
      <c r="B70" s="133" t="s">
        <v>91</v>
      </c>
      <c r="C70" s="176" t="s">
        <v>89</v>
      </c>
      <c r="D70" s="190"/>
      <c r="E70" s="191"/>
      <c r="F70" s="192" t="s">
        <v>86</v>
      </c>
      <c r="G70" s="128" t="s">
        <v>84</v>
      </c>
      <c r="H70" s="129">
        <f>H71</f>
        <v>154.5</v>
      </c>
    </row>
    <row r="71" spans="1:8" ht="12.75">
      <c r="A71" s="156" t="s">
        <v>365</v>
      </c>
      <c r="B71" s="157" t="s">
        <v>91</v>
      </c>
      <c r="C71" s="158" t="s">
        <v>89</v>
      </c>
      <c r="D71" s="159" t="s">
        <v>253</v>
      </c>
      <c r="E71" s="160" t="s">
        <v>293</v>
      </c>
      <c r="F71" s="161" t="s">
        <v>294</v>
      </c>
      <c r="G71" s="162"/>
      <c r="H71" s="163">
        <f>H72</f>
        <v>154.5</v>
      </c>
    </row>
    <row r="72" spans="1:8" ht="12.75">
      <c r="A72" s="153" t="s">
        <v>366</v>
      </c>
      <c r="B72" s="144" t="s">
        <v>91</v>
      </c>
      <c r="C72" s="145" t="s">
        <v>89</v>
      </c>
      <c r="D72" s="186" t="s">
        <v>253</v>
      </c>
      <c r="E72" s="187" t="s">
        <v>367</v>
      </c>
      <c r="F72" s="188" t="s">
        <v>294</v>
      </c>
      <c r="G72" s="186"/>
      <c r="H72" s="193">
        <f>H73</f>
        <v>154.5</v>
      </c>
    </row>
    <row r="73" spans="1:8" ht="25.5">
      <c r="A73" s="153" t="s">
        <v>368</v>
      </c>
      <c r="B73" s="144" t="s">
        <v>91</v>
      </c>
      <c r="C73" s="145" t="s">
        <v>89</v>
      </c>
      <c r="D73" s="186" t="s">
        <v>253</v>
      </c>
      <c r="E73" s="187" t="s">
        <v>367</v>
      </c>
      <c r="F73" s="188" t="s">
        <v>369</v>
      </c>
      <c r="G73" s="186"/>
      <c r="H73" s="179">
        <f>H74+H75</f>
        <v>154.5</v>
      </c>
    </row>
    <row r="74" spans="1:8" ht="38.25">
      <c r="A74" s="153" t="s">
        <v>299</v>
      </c>
      <c r="B74" s="144" t="s">
        <v>91</v>
      </c>
      <c r="C74" s="145" t="s">
        <v>89</v>
      </c>
      <c r="D74" s="186" t="s">
        <v>253</v>
      </c>
      <c r="E74" s="187" t="s">
        <v>367</v>
      </c>
      <c r="F74" s="188" t="s">
        <v>369</v>
      </c>
      <c r="G74" s="186">
        <v>100</v>
      </c>
      <c r="H74" s="179">
        <v>134</v>
      </c>
    </row>
    <row r="75" spans="1:8" ht="12.75">
      <c r="A75" s="153" t="s">
        <v>307</v>
      </c>
      <c r="B75" s="144" t="s">
        <v>91</v>
      </c>
      <c r="C75" s="145" t="s">
        <v>89</v>
      </c>
      <c r="D75" s="186" t="s">
        <v>253</v>
      </c>
      <c r="E75" s="187" t="s">
        <v>367</v>
      </c>
      <c r="F75" s="188" t="s">
        <v>369</v>
      </c>
      <c r="G75" s="186" t="s">
        <v>308</v>
      </c>
      <c r="H75" s="179">
        <f>6.6+13.9</f>
        <v>20.5</v>
      </c>
    </row>
    <row r="76" spans="1:8" ht="18.75" customHeight="1">
      <c r="A76" s="194" t="s">
        <v>370</v>
      </c>
      <c r="B76" s="176" t="s">
        <v>89</v>
      </c>
      <c r="C76" s="133" t="s">
        <v>85</v>
      </c>
      <c r="D76" s="186"/>
      <c r="E76" s="187"/>
      <c r="F76" s="188" t="s">
        <v>86</v>
      </c>
      <c r="G76" s="98"/>
      <c r="H76" s="199">
        <f>H77+H82</f>
        <v>72.2</v>
      </c>
    </row>
    <row r="77" spans="1:8" ht="28.5">
      <c r="A77" s="189" t="s">
        <v>143</v>
      </c>
      <c r="B77" s="133" t="s">
        <v>89</v>
      </c>
      <c r="C77" s="176" t="s">
        <v>120</v>
      </c>
      <c r="D77" s="186"/>
      <c r="E77" s="187"/>
      <c r="F77" s="188"/>
      <c r="G77" s="128"/>
      <c r="H77" s="129">
        <f>H78</f>
        <v>23.5</v>
      </c>
    </row>
    <row r="78" spans="1:8" ht="12.75">
      <c r="A78" s="156" t="s">
        <v>311</v>
      </c>
      <c r="B78" s="157" t="s">
        <v>89</v>
      </c>
      <c r="C78" s="158" t="s">
        <v>120</v>
      </c>
      <c r="D78" s="159" t="s">
        <v>312</v>
      </c>
      <c r="E78" s="160" t="s">
        <v>293</v>
      </c>
      <c r="F78" s="161" t="s">
        <v>294</v>
      </c>
      <c r="G78" s="162"/>
      <c r="H78" s="163">
        <f>H79</f>
        <v>23.5</v>
      </c>
    </row>
    <row r="79" spans="1:8" ht="38.25">
      <c r="A79" s="164" t="s">
        <v>313</v>
      </c>
      <c r="B79" s="144" t="s">
        <v>89</v>
      </c>
      <c r="C79" s="145" t="s">
        <v>120</v>
      </c>
      <c r="D79" s="146" t="s">
        <v>312</v>
      </c>
      <c r="E79" s="147" t="s">
        <v>296</v>
      </c>
      <c r="F79" s="148" t="s">
        <v>294</v>
      </c>
      <c r="G79" s="172"/>
      <c r="H79" s="193">
        <f>H80</f>
        <v>23.5</v>
      </c>
    </row>
    <row r="80" spans="1:8" ht="38.25">
      <c r="A80" s="196" t="s">
        <v>371</v>
      </c>
      <c r="B80" s="144" t="s">
        <v>89</v>
      </c>
      <c r="C80" s="145" t="s">
        <v>120</v>
      </c>
      <c r="D80" s="146" t="s">
        <v>312</v>
      </c>
      <c r="E80" s="147" t="s">
        <v>296</v>
      </c>
      <c r="F80" s="148" t="s">
        <v>372</v>
      </c>
      <c r="G80" s="128"/>
      <c r="H80" s="193">
        <f>H81</f>
        <v>23.5</v>
      </c>
    </row>
    <row r="81" spans="1:8" ht="12.75">
      <c r="A81" s="153" t="s">
        <v>311</v>
      </c>
      <c r="B81" s="144" t="s">
        <v>89</v>
      </c>
      <c r="C81" s="145" t="s">
        <v>120</v>
      </c>
      <c r="D81" s="146" t="s">
        <v>312</v>
      </c>
      <c r="E81" s="147" t="s">
        <v>296</v>
      </c>
      <c r="F81" s="148" t="s">
        <v>372</v>
      </c>
      <c r="G81" s="147">
        <v>500</v>
      </c>
      <c r="H81" s="193">
        <v>23.5</v>
      </c>
    </row>
    <row r="82" spans="1:8" ht="12.75">
      <c r="A82" s="197" t="s">
        <v>373</v>
      </c>
      <c r="B82" s="198" t="s">
        <v>89</v>
      </c>
      <c r="C82" s="198" t="s">
        <v>118</v>
      </c>
      <c r="D82" s="146"/>
      <c r="E82" s="147"/>
      <c r="F82" s="148"/>
      <c r="G82" s="133"/>
      <c r="H82" s="201">
        <f>H83+H87</f>
        <v>48.7</v>
      </c>
    </row>
    <row r="83" spans="1:8" ht="25.5">
      <c r="A83" s="156" t="s">
        <v>348</v>
      </c>
      <c r="B83" s="157" t="s">
        <v>89</v>
      </c>
      <c r="C83" s="158" t="s">
        <v>118</v>
      </c>
      <c r="D83" s="159" t="s">
        <v>88</v>
      </c>
      <c r="E83" s="160" t="s">
        <v>293</v>
      </c>
      <c r="F83" s="161" t="s">
        <v>294</v>
      </c>
      <c r="G83" s="162"/>
      <c r="H83" s="163">
        <f>H84</f>
        <v>25</v>
      </c>
    </row>
    <row r="84" spans="1:8" ht="51">
      <c r="A84" s="196" t="s">
        <v>374</v>
      </c>
      <c r="B84" s="144" t="s">
        <v>89</v>
      </c>
      <c r="C84" s="145" t="s">
        <v>118</v>
      </c>
      <c r="D84" s="146" t="s">
        <v>88</v>
      </c>
      <c r="E84" s="147" t="s">
        <v>336</v>
      </c>
      <c r="F84" s="148" t="s">
        <v>294</v>
      </c>
      <c r="G84" s="128"/>
      <c r="H84" s="193">
        <f>H85</f>
        <v>25</v>
      </c>
    </row>
    <row r="85" spans="1:8" ht="63.75">
      <c r="A85" s="196" t="s">
        <v>376</v>
      </c>
      <c r="B85" s="144" t="s">
        <v>89</v>
      </c>
      <c r="C85" s="145" t="s">
        <v>118</v>
      </c>
      <c r="D85" s="146" t="s">
        <v>88</v>
      </c>
      <c r="E85" s="147" t="s">
        <v>336</v>
      </c>
      <c r="F85" s="148" t="s">
        <v>375</v>
      </c>
      <c r="G85" s="128"/>
      <c r="H85" s="193">
        <f>H86</f>
        <v>25</v>
      </c>
    </row>
    <row r="86" spans="1:8" ht="12.75">
      <c r="A86" s="153" t="s">
        <v>307</v>
      </c>
      <c r="B86" s="144" t="s">
        <v>89</v>
      </c>
      <c r="C86" s="145" t="s">
        <v>118</v>
      </c>
      <c r="D86" s="146" t="s">
        <v>88</v>
      </c>
      <c r="E86" s="147" t="s">
        <v>336</v>
      </c>
      <c r="F86" s="148" t="s">
        <v>375</v>
      </c>
      <c r="G86" s="147">
        <v>200</v>
      </c>
      <c r="H86" s="193">
        <v>25</v>
      </c>
    </row>
    <row r="87" spans="1:8" ht="25.5">
      <c r="A87" s="156" t="s">
        <v>377</v>
      </c>
      <c r="B87" s="157" t="s">
        <v>89</v>
      </c>
      <c r="C87" s="158" t="s">
        <v>118</v>
      </c>
      <c r="D87" s="159" t="s">
        <v>93</v>
      </c>
      <c r="E87" s="160" t="s">
        <v>293</v>
      </c>
      <c r="F87" s="161" t="s">
        <v>294</v>
      </c>
      <c r="G87" s="162"/>
      <c r="H87" s="163">
        <f>H88</f>
        <v>23.7</v>
      </c>
    </row>
    <row r="88" spans="1:8" ht="51">
      <c r="A88" s="196" t="s">
        <v>378</v>
      </c>
      <c r="B88" s="144" t="s">
        <v>89</v>
      </c>
      <c r="C88" s="145" t="s">
        <v>118</v>
      </c>
      <c r="D88" s="146" t="s">
        <v>93</v>
      </c>
      <c r="E88" s="147" t="s">
        <v>336</v>
      </c>
      <c r="F88" s="148" t="s">
        <v>294</v>
      </c>
      <c r="G88" s="147"/>
      <c r="H88" s="193">
        <f>H89</f>
        <v>23.7</v>
      </c>
    </row>
    <row r="89" spans="1:8" ht="63.75">
      <c r="A89" s="200" t="s">
        <v>379</v>
      </c>
      <c r="B89" s="144" t="s">
        <v>89</v>
      </c>
      <c r="C89" s="145" t="s">
        <v>118</v>
      </c>
      <c r="D89" s="146" t="s">
        <v>93</v>
      </c>
      <c r="E89" s="147" t="s">
        <v>336</v>
      </c>
      <c r="F89" s="148" t="s">
        <v>375</v>
      </c>
      <c r="G89" s="128"/>
      <c r="H89" s="193">
        <f>H90</f>
        <v>23.7</v>
      </c>
    </row>
    <row r="90" spans="1:8" ht="12.75">
      <c r="A90" s="153" t="s">
        <v>307</v>
      </c>
      <c r="B90" s="144" t="s">
        <v>89</v>
      </c>
      <c r="C90" s="145" t="s">
        <v>118</v>
      </c>
      <c r="D90" s="146" t="s">
        <v>93</v>
      </c>
      <c r="E90" s="147" t="s">
        <v>336</v>
      </c>
      <c r="F90" s="148" t="s">
        <v>375</v>
      </c>
      <c r="G90" s="147">
        <v>200</v>
      </c>
      <c r="H90" s="193">
        <v>23.7</v>
      </c>
    </row>
    <row r="91" spans="1:8" ht="12.75">
      <c r="A91" s="202" t="s">
        <v>380</v>
      </c>
      <c r="B91" s="176" t="s">
        <v>93</v>
      </c>
      <c r="C91" s="176"/>
      <c r="D91" s="146"/>
      <c r="E91" s="147"/>
      <c r="F91" s="148"/>
      <c r="G91" s="203"/>
      <c r="H91" s="129">
        <f>H92+H104</f>
        <v>1082.9</v>
      </c>
    </row>
    <row r="92" spans="1:8" ht="12.75">
      <c r="A92" s="130" t="s">
        <v>161</v>
      </c>
      <c r="B92" s="176" t="s">
        <v>93</v>
      </c>
      <c r="C92" s="176" t="s">
        <v>120</v>
      </c>
      <c r="D92" s="146"/>
      <c r="E92" s="147"/>
      <c r="F92" s="148"/>
      <c r="G92" s="203"/>
      <c r="H92" s="129">
        <f>H93+H100</f>
        <v>1020.7</v>
      </c>
    </row>
    <row r="93" spans="1:8" ht="27" customHeight="1">
      <c r="A93" s="156" t="s">
        <v>381</v>
      </c>
      <c r="B93" s="157" t="s">
        <v>93</v>
      </c>
      <c r="C93" s="158" t="s">
        <v>120</v>
      </c>
      <c r="D93" s="159" t="s">
        <v>91</v>
      </c>
      <c r="E93" s="160" t="s">
        <v>293</v>
      </c>
      <c r="F93" s="161" t="s">
        <v>294</v>
      </c>
      <c r="G93" s="162"/>
      <c r="H93" s="163">
        <f>H94+H97</f>
        <v>520.7</v>
      </c>
    </row>
    <row r="94" spans="1:8" ht="38.25">
      <c r="A94" s="200" t="s">
        <v>382</v>
      </c>
      <c r="B94" s="144" t="s">
        <v>93</v>
      </c>
      <c r="C94" s="145" t="s">
        <v>120</v>
      </c>
      <c r="D94" s="146" t="s">
        <v>91</v>
      </c>
      <c r="E94" s="147" t="s">
        <v>344</v>
      </c>
      <c r="F94" s="148" t="s">
        <v>294</v>
      </c>
      <c r="G94" s="128"/>
      <c r="H94" s="193">
        <f>H95</f>
        <v>137.7</v>
      </c>
    </row>
    <row r="95" spans="1:8" ht="36">
      <c r="A95" s="109" t="s">
        <v>384</v>
      </c>
      <c r="B95" s="144" t="s">
        <v>93</v>
      </c>
      <c r="C95" s="145" t="s">
        <v>120</v>
      </c>
      <c r="D95" s="146" t="s">
        <v>91</v>
      </c>
      <c r="E95" s="147" t="s">
        <v>344</v>
      </c>
      <c r="F95" s="148" t="s">
        <v>383</v>
      </c>
      <c r="G95" s="128"/>
      <c r="H95" s="193">
        <f>H96</f>
        <v>137.7</v>
      </c>
    </row>
    <row r="96" spans="1:8" ht="12.75">
      <c r="A96" s="153" t="s">
        <v>307</v>
      </c>
      <c r="B96" s="144" t="s">
        <v>93</v>
      </c>
      <c r="C96" s="145" t="s">
        <v>120</v>
      </c>
      <c r="D96" s="146" t="s">
        <v>91</v>
      </c>
      <c r="E96" s="147" t="s">
        <v>344</v>
      </c>
      <c r="F96" s="148" t="s">
        <v>383</v>
      </c>
      <c r="G96" s="147">
        <v>200</v>
      </c>
      <c r="H96" s="193">
        <v>137.7</v>
      </c>
    </row>
    <row r="97" spans="1:8" ht="89.25">
      <c r="A97" s="204" t="s">
        <v>386</v>
      </c>
      <c r="B97" s="144" t="s">
        <v>93</v>
      </c>
      <c r="C97" s="145" t="s">
        <v>120</v>
      </c>
      <c r="D97" s="146" t="s">
        <v>91</v>
      </c>
      <c r="E97" s="147" t="s">
        <v>385</v>
      </c>
      <c r="F97" s="148" t="s">
        <v>294</v>
      </c>
      <c r="G97" s="128"/>
      <c r="H97" s="193">
        <f>H98</f>
        <v>383</v>
      </c>
    </row>
    <row r="98" spans="1:8" ht="65.25" customHeight="1">
      <c r="A98" s="109" t="s">
        <v>388</v>
      </c>
      <c r="B98" s="144" t="s">
        <v>93</v>
      </c>
      <c r="C98" s="145" t="s">
        <v>120</v>
      </c>
      <c r="D98" s="146" t="s">
        <v>91</v>
      </c>
      <c r="E98" s="147" t="s">
        <v>385</v>
      </c>
      <c r="F98" s="148" t="s">
        <v>387</v>
      </c>
      <c r="G98" s="128"/>
      <c r="H98" s="193">
        <f>H99</f>
        <v>383</v>
      </c>
    </row>
    <row r="99" spans="1:8" ht="12.75">
      <c r="A99" s="153" t="s">
        <v>307</v>
      </c>
      <c r="B99" s="144" t="s">
        <v>93</v>
      </c>
      <c r="C99" s="145" t="s">
        <v>120</v>
      </c>
      <c r="D99" s="146" t="s">
        <v>91</v>
      </c>
      <c r="E99" s="147" t="s">
        <v>385</v>
      </c>
      <c r="F99" s="148" t="s">
        <v>387</v>
      </c>
      <c r="G99" s="147">
        <v>200</v>
      </c>
      <c r="H99" s="193">
        <v>383</v>
      </c>
    </row>
    <row r="100" spans="1:8" ht="12.75">
      <c r="A100" s="156" t="s">
        <v>311</v>
      </c>
      <c r="B100" s="157" t="s">
        <v>93</v>
      </c>
      <c r="C100" s="158" t="s">
        <v>120</v>
      </c>
      <c r="D100" s="159" t="s">
        <v>312</v>
      </c>
      <c r="E100" s="160" t="s">
        <v>293</v>
      </c>
      <c r="F100" s="161" t="s">
        <v>294</v>
      </c>
      <c r="G100" s="162"/>
      <c r="H100" s="163">
        <f>H101</f>
        <v>500</v>
      </c>
    </row>
    <row r="101" spans="1:8" ht="12.75">
      <c r="A101" s="205" t="s">
        <v>389</v>
      </c>
      <c r="B101" s="198" t="s">
        <v>93</v>
      </c>
      <c r="C101" s="198" t="s">
        <v>120</v>
      </c>
      <c r="D101" s="167" t="s">
        <v>312</v>
      </c>
      <c r="E101" s="168" t="s">
        <v>390</v>
      </c>
      <c r="F101" s="206" t="s">
        <v>294</v>
      </c>
      <c r="G101" s="128"/>
      <c r="H101" s="199">
        <f>H102</f>
        <v>500</v>
      </c>
    </row>
    <row r="102" spans="1:8" ht="38.25">
      <c r="A102" s="153" t="s">
        <v>391</v>
      </c>
      <c r="B102" s="207" t="s">
        <v>93</v>
      </c>
      <c r="C102" s="207" t="s">
        <v>120</v>
      </c>
      <c r="D102" s="146" t="s">
        <v>312</v>
      </c>
      <c r="E102" s="147" t="s">
        <v>390</v>
      </c>
      <c r="F102" s="148" t="s">
        <v>392</v>
      </c>
      <c r="G102" s="208"/>
      <c r="H102" s="195">
        <f>H103</f>
        <v>500</v>
      </c>
    </row>
    <row r="103" spans="1:8" ht="12.75">
      <c r="A103" s="153" t="s">
        <v>307</v>
      </c>
      <c r="B103" s="207" t="s">
        <v>93</v>
      </c>
      <c r="C103" s="207" t="s">
        <v>120</v>
      </c>
      <c r="D103" s="146" t="s">
        <v>312</v>
      </c>
      <c r="E103" s="147" t="s">
        <v>390</v>
      </c>
      <c r="F103" s="148" t="s">
        <v>392</v>
      </c>
      <c r="G103" s="209">
        <v>200</v>
      </c>
      <c r="H103" s="195">
        <v>500</v>
      </c>
    </row>
    <row r="104" spans="1:8" ht="12.75">
      <c r="A104" s="210" t="s">
        <v>259</v>
      </c>
      <c r="B104" s="211" t="s">
        <v>93</v>
      </c>
      <c r="C104" s="211" t="s">
        <v>260</v>
      </c>
      <c r="D104" s="212"/>
      <c r="E104" s="213"/>
      <c r="F104" s="214"/>
      <c r="G104" s="208"/>
      <c r="H104" s="199">
        <f>H105</f>
        <v>62.2</v>
      </c>
    </row>
    <row r="105" spans="1:8" ht="12.75">
      <c r="A105" s="156" t="s">
        <v>311</v>
      </c>
      <c r="B105" s="157" t="s">
        <v>93</v>
      </c>
      <c r="C105" s="158" t="s">
        <v>260</v>
      </c>
      <c r="D105" s="159" t="s">
        <v>312</v>
      </c>
      <c r="E105" s="160" t="s">
        <v>293</v>
      </c>
      <c r="F105" s="161" t="s">
        <v>294</v>
      </c>
      <c r="G105" s="162"/>
      <c r="H105" s="163">
        <f>H106</f>
        <v>62.2</v>
      </c>
    </row>
    <row r="106" spans="1:8" ht="38.25">
      <c r="A106" s="164" t="s">
        <v>313</v>
      </c>
      <c r="B106" s="215" t="s">
        <v>93</v>
      </c>
      <c r="C106" s="215" t="s">
        <v>260</v>
      </c>
      <c r="D106" s="167" t="s">
        <v>312</v>
      </c>
      <c r="E106" s="168" t="s">
        <v>296</v>
      </c>
      <c r="F106" s="206" t="s">
        <v>294</v>
      </c>
      <c r="G106" s="128"/>
      <c r="H106" s="216">
        <f>H107+H109</f>
        <v>62.2</v>
      </c>
    </row>
    <row r="107" spans="1:8" ht="24">
      <c r="A107" s="175" t="s">
        <v>393</v>
      </c>
      <c r="B107" s="217" t="s">
        <v>93</v>
      </c>
      <c r="C107" s="217" t="s">
        <v>260</v>
      </c>
      <c r="D107" s="146" t="s">
        <v>312</v>
      </c>
      <c r="E107" s="147" t="s">
        <v>296</v>
      </c>
      <c r="F107" s="148" t="s">
        <v>394</v>
      </c>
      <c r="G107" s="208"/>
      <c r="H107" s="195">
        <f>H108</f>
        <v>12.2</v>
      </c>
    </row>
    <row r="108" spans="1:8" ht="12.75">
      <c r="A108" s="153" t="s">
        <v>311</v>
      </c>
      <c r="B108" s="217" t="s">
        <v>93</v>
      </c>
      <c r="C108" s="217" t="s">
        <v>260</v>
      </c>
      <c r="D108" s="146" t="s">
        <v>312</v>
      </c>
      <c r="E108" s="147" t="s">
        <v>296</v>
      </c>
      <c r="F108" s="148" t="s">
        <v>394</v>
      </c>
      <c r="G108" s="208">
        <v>500</v>
      </c>
      <c r="H108" s="195">
        <v>12.2</v>
      </c>
    </row>
    <row r="109" spans="1:8" ht="38.25">
      <c r="A109" s="218" t="s">
        <v>395</v>
      </c>
      <c r="B109" s="217" t="s">
        <v>93</v>
      </c>
      <c r="C109" s="217" t="s">
        <v>260</v>
      </c>
      <c r="D109" s="146" t="s">
        <v>312</v>
      </c>
      <c r="E109" s="147" t="s">
        <v>296</v>
      </c>
      <c r="F109" s="148" t="s">
        <v>396</v>
      </c>
      <c r="G109" s="208"/>
      <c r="H109" s="195">
        <f>H110</f>
        <v>50</v>
      </c>
    </row>
    <row r="110" spans="1:8" ht="12.75">
      <c r="A110" s="153" t="s">
        <v>311</v>
      </c>
      <c r="B110" s="217" t="s">
        <v>93</v>
      </c>
      <c r="C110" s="217" t="s">
        <v>260</v>
      </c>
      <c r="D110" s="146" t="s">
        <v>312</v>
      </c>
      <c r="E110" s="147" t="s">
        <v>296</v>
      </c>
      <c r="F110" s="148" t="s">
        <v>396</v>
      </c>
      <c r="G110" s="208">
        <v>500</v>
      </c>
      <c r="H110" s="195">
        <v>50</v>
      </c>
    </row>
    <row r="111" spans="1:8" ht="14.25">
      <c r="A111" s="122" t="s">
        <v>96</v>
      </c>
      <c r="B111" s="133" t="s">
        <v>94</v>
      </c>
      <c r="C111" s="133" t="s">
        <v>85</v>
      </c>
      <c r="D111" s="146"/>
      <c r="E111" s="147"/>
      <c r="F111" s="148" t="s">
        <v>86</v>
      </c>
      <c r="G111" s="128" t="s">
        <v>84</v>
      </c>
      <c r="H111" s="199">
        <f>H112+H122+H155</f>
        <v>3224</v>
      </c>
    </row>
    <row r="112" spans="1:8" ht="12.75">
      <c r="A112" s="219" t="s">
        <v>97</v>
      </c>
      <c r="B112" s="133" t="s">
        <v>94</v>
      </c>
      <c r="C112" s="133" t="s">
        <v>88</v>
      </c>
      <c r="D112" s="146"/>
      <c r="E112" s="147"/>
      <c r="F112" s="148" t="s">
        <v>86</v>
      </c>
      <c r="G112" s="128" t="s">
        <v>84</v>
      </c>
      <c r="H112" s="199">
        <f>H113</f>
        <v>400</v>
      </c>
    </row>
    <row r="113" spans="1:8" ht="25.5">
      <c r="A113" s="156" t="s">
        <v>348</v>
      </c>
      <c r="B113" s="157" t="s">
        <v>94</v>
      </c>
      <c r="C113" s="158" t="s">
        <v>88</v>
      </c>
      <c r="D113" s="159" t="s">
        <v>88</v>
      </c>
      <c r="E113" s="160" t="s">
        <v>293</v>
      </c>
      <c r="F113" s="161" t="s">
        <v>294</v>
      </c>
      <c r="G113" s="162"/>
      <c r="H113" s="163">
        <f>H114+H119</f>
        <v>400</v>
      </c>
    </row>
    <row r="114" spans="1:8" ht="51">
      <c r="A114" s="218" t="s">
        <v>397</v>
      </c>
      <c r="B114" s="217" t="s">
        <v>94</v>
      </c>
      <c r="C114" s="217" t="s">
        <v>88</v>
      </c>
      <c r="D114" s="146" t="s">
        <v>88</v>
      </c>
      <c r="E114" s="147" t="s">
        <v>344</v>
      </c>
      <c r="F114" s="148" t="s">
        <v>294</v>
      </c>
      <c r="G114" s="208"/>
      <c r="H114" s="195">
        <f>H115+H117</f>
        <v>250</v>
      </c>
    </row>
    <row r="115" spans="1:8" ht="63.75">
      <c r="A115" s="218" t="s">
        <v>400</v>
      </c>
      <c r="B115" s="217" t="s">
        <v>94</v>
      </c>
      <c r="C115" s="217" t="s">
        <v>88</v>
      </c>
      <c r="D115" s="146" t="s">
        <v>88</v>
      </c>
      <c r="E115" s="147" t="s">
        <v>344</v>
      </c>
      <c r="F115" s="148" t="s">
        <v>398</v>
      </c>
      <c r="G115" s="208"/>
      <c r="H115" s="195">
        <f>H116</f>
        <v>150</v>
      </c>
    </row>
    <row r="116" spans="1:8" ht="12.75">
      <c r="A116" s="218" t="s">
        <v>307</v>
      </c>
      <c r="B116" s="217" t="s">
        <v>94</v>
      </c>
      <c r="C116" s="217" t="s">
        <v>88</v>
      </c>
      <c r="D116" s="146" t="s">
        <v>88</v>
      </c>
      <c r="E116" s="147" t="s">
        <v>344</v>
      </c>
      <c r="F116" s="148" t="s">
        <v>398</v>
      </c>
      <c r="G116" s="208">
        <v>200</v>
      </c>
      <c r="H116" s="195">
        <v>150</v>
      </c>
    </row>
    <row r="117" spans="1:8" ht="63.75">
      <c r="A117" s="218" t="s">
        <v>401</v>
      </c>
      <c r="B117" s="217" t="s">
        <v>94</v>
      </c>
      <c r="C117" s="217" t="s">
        <v>88</v>
      </c>
      <c r="D117" s="146" t="s">
        <v>88</v>
      </c>
      <c r="E117" s="147" t="s">
        <v>344</v>
      </c>
      <c r="F117" s="148" t="s">
        <v>399</v>
      </c>
      <c r="G117" s="208"/>
      <c r="H117" s="195">
        <f>H118</f>
        <v>100</v>
      </c>
    </row>
    <row r="118" spans="1:8" ht="12.75">
      <c r="A118" s="218" t="s">
        <v>307</v>
      </c>
      <c r="B118" s="217" t="s">
        <v>94</v>
      </c>
      <c r="C118" s="217" t="s">
        <v>88</v>
      </c>
      <c r="D118" s="146" t="s">
        <v>88</v>
      </c>
      <c r="E118" s="147" t="s">
        <v>344</v>
      </c>
      <c r="F118" s="148" t="s">
        <v>399</v>
      </c>
      <c r="G118" s="208">
        <v>200</v>
      </c>
      <c r="H118" s="195">
        <v>100</v>
      </c>
    </row>
    <row r="119" spans="1:8" ht="63.75">
      <c r="A119" s="218" t="s">
        <v>402</v>
      </c>
      <c r="B119" s="217" t="s">
        <v>94</v>
      </c>
      <c r="C119" s="217" t="s">
        <v>88</v>
      </c>
      <c r="D119" s="146" t="s">
        <v>88</v>
      </c>
      <c r="E119" s="147" t="s">
        <v>390</v>
      </c>
      <c r="F119" s="148" t="s">
        <v>294</v>
      </c>
      <c r="G119" s="208"/>
      <c r="H119" s="195">
        <f>H120</f>
        <v>150</v>
      </c>
    </row>
    <row r="120" spans="1:8" ht="76.5">
      <c r="A120" s="218" t="s">
        <v>403</v>
      </c>
      <c r="B120" s="217" t="s">
        <v>94</v>
      </c>
      <c r="C120" s="217" t="s">
        <v>88</v>
      </c>
      <c r="D120" s="146" t="s">
        <v>88</v>
      </c>
      <c r="E120" s="147" t="s">
        <v>390</v>
      </c>
      <c r="F120" s="148" t="s">
        <v>399</v>
      </c>
      <c r="G120" s="208"/>
      <c r="H120" s="195">
        <f>H121</f>
        <v>150</v>
      </c>
    </row>
    <row r="121" spans="1:8" ht="12.75">
      <c r="A121" s="218" t="s">
        <v>307</v>
      </c>
      <c r="B121" s="217" t="s">
        <v>94</v>
      </c>
      <c r="C121" s="217" t="s">
        <v>88</v>
      </c>
      <c r="D121" s="146" t="s">
        <v>88</v>
      </c>
      <c r="E121" s="147" t="s">
        <v>390</v>
      </c>
      <c r="F121" s="148" t="s">
        <v>399</v>
      </c>
      <c r="G121" s="208">
        <v>200</v>
      </c>
      <c r="H121" s="195">
        <v>150</v>
      </c>
    </row>
    <row r="122" spans="1:8" ht="12.75">
      <c r="A122" s="219" t="s">
        <v>79</v>
      </c>
      <c r="B122" s="215" t="s">
        <v>94</v>
      </c>
      <c r="C122" s="215" t="s">
        <v>91</v>
      </c>
      <c r="D122" s="167"/>
      <c r="E122" s="168"/>
      <c r="F122" s="206"/>
      <c r="G122" s="128"/>
      <c r="H122" s="199">
        <f>H123+H151+H143</f>
        <v>1938</v>
      </c>
    </row>
    <row r="123" spans="1:8" ht="25.5">
      <c r="A123" s="156" t="s">
        <v>348</v>
      </c>
      <c r="B123" s="157" t="s">
        <v>94</v>
      </c>
      <c r="C123" s="158" t="s">
        <v>91</v>
      </c>
      <c r="D123" s="159" t="s">
        <v>88</v>
      </c>
      <c r="E123" s="160" t="s">
        <v>293</v>
      </c>
      <c r="F123" s="161" t="s">
        <v>294</v>
      </c>
      <c r="G123" s="162"/>
      <c r="H123" s="163">
        <f>H124+H133+H140</f>
        <v>668</v>
      </c>
    </row>
    <row r="124" spans="1:8" ht="51">
      <c r="A124" s="218" t="s">
        <v>404</v>
      </c>
      <c r="B124" s="217" t="s">
        <v>94</v>
      </c>
      <c r="C124" s="217" t="s">
        <v>91</v>
      </c>
      <c r="D124" s="146" t="s">
        <v>88</v>
      </c>
      <c r="E124" s="147" t="s">
        <v>336</v>
      </c>
      <c r="F124" s="148" t="s">
        <v>294</v>
      </c>
      <c r="G124" s="208"/>
      <c r="H124" s="195">
        <f>H125+H127+H129+H131</f>
        <v>335</v>
      </c>
    </row>
    <row r="125" spans="1:8" ht="51">
      <c r="A125" s="218" t="s">
        <v>406</v>
      </c>
      <c r="B125" s="217" t="s">
        <v>94</v>
      </c>
      <c r="C125" s="217" t="s">
        <v>91</v>
      </c>
      <c r="D125" s="146" t="s">
        <v>88</v>
      </c>
      <c r="E125" s="147" t="s">
        <v>336</v>
      </c>
      <c r="F125" s="148" t="s">
        <v>405</v>
      </c>
      <c r="G125" s="208"/>
      <c r="H125" s="195">
        <f>H126</f>
        <v>105</v>
      </c>
    </row>
    <row r="126" spans="1:8" ht="12.75">
      <c r="A126" s="218" t="s">
        <v>307</v>
      </c>
      <c r="B126" s="217" t="s">
        <v>94</v>
      </c>
      <c r="C126" s="217" t="s">
        <v>91</v>
      </c>
      <c r="D126" s="146" t="s">
        <v>88</v>
      </c>
      <c r="E126" s="147" t="s">
        <v>336</v>
      </c>
      <c r="F126" s="148" t="s">
        <v>405</v>
      </c>
      <c r="G126" s="208">
        <v>200</v>
      </c>
      <c r="H126" s="195">
        <v>105</v>
      </c>
    </row>
    <row r="127" spans="1:8" ht="51">
      <c r="A127" s="218" t="s">
        <v>407</v>
      </c>
      <c r="B127" s="217" t="s">
        <v>94</v>
      </c>
      <c r="C127" s="217" t="s">
        <v>91</v>
      </c>
      <c r="D127" s="146" t="s">
        <v>88</v>
      </c>
      <c r="E127" s="147" t="s">
        <v>336</v>
      </c>
      <c r="F127" s="148" t="s">
        <v>410</v>
      </c>
      <c r="G127" s="208"/>
      <c r="H127" s="195">
        <f>H128</f>
        <v>80</v>
      </c>
    </row>
    <row r="128" spans="1:8" ht="24">
      <c r="A128" s="220" t="s">
        <v>411</v>
      </c>
      <c r="B128" s="217" t="s">
        <v>94</v>
      </c>
      <c r="C128" s="217" t="s">
        <v>91</v>
      </c>
      <c r="D128" s="146" t="s">
        <v>88</v>
      </c>
      <c r="E128" s="147" t="s">
        <v>336</v>
      </c>
      <c r="F128" s="148" t="s">
        <v>410</v>
      </c>
      <c r="G128" s="208">
        <v>400</v>
      </c>
      <c r="H128" s="195">
        <v>80</v>
      </c>
    </row>
    <row r="129" spans="1:8" ht="51">
      <c r="A129" s="218" t="s">
        <v>409</v>
      </c>
      <c r="B129" s="217" t="s">
        <v>94</v>
      </c>
      <c r="C129" s="217" t="s">
        <v>91</v>
      </c>
      <c r="D129" s="146" t="s">
        <v>88</v>
      </c>
      <c r="E129" s="147" t="s">
        <v>336</v>
      </c>
      <c r="F129" s="148" t="s">
        <v>412</v>
      </c>
      <c r="G129" s="208"/>
      <c r="H129" s="195">
        <f>H130</f>
        <v>80</v>
      </c>
    </row>
    <row r="130" spans="1:8" ht="12.75">
      <c r="A130" s="218" t="s">
        <v>307</v>
      </c>
      <c r="B130" s="217" t="s">
        <v>94</v>
      </c>
      <c r="C130" s="217" t="s">
        <v>91</v>
      </c>
      <c r="D130" s="146" t="s">
        <v>88</v>
      </c>
      <c r="E130" s="147" t="s">
        <v>336</v>
      </c>
      <c r="F130" s="148" t="s">
        <v>412</v>
      </c>
      <c r="G130" s="208">
        <v>200</v>
      </c>
      <c r="H130" s="195">
        <v>80</v>
      </c>
    </row>
    <row r="131" spans="1:8" ht="63.75">
      <c r="A131" s="218" t="s">
        <v>408</v>
      </c>
      <c r="B131" s="217" t="s">
        <v>94</v>
      </c>
      <c r="C131" s="217" t="s">
        <v>91</v>
      </c>
      <c r="D131" s="146" t="s">
        <v>88</v>
      </c>
      <c r="E131" s="147" t="s">
        <v>336</v>
      </c>
      <c r="F131" s="148" t="s">
        <v>413</v>
      </c>
      <c r="G131" s="208"/>
      <c r="H131" s="195">
        <f>H132</f>
        <v>70</v>
      </c>
    </row>
    <row r="132" spans="1:8" ht="12.75">
      <c r="A132" s="218" t="s">
        <v>307</v>
      </c>
      <c r="B132" s="217" t="s">
        <v>94</v>
      </c>
      <c r="C132" s="217" t="s">
        <v>91</v>
      </c>
      <c r="D132" s="146" t="s">
        <v>88</v>
      </c>
      <c r="E132" s="147" t="s">
        <v>336</v>
      </c>
      <c r="F132" s="148" t="s">
        <v>413</v>
      </c>
      <c r="G132" s="208">
        <v>200</v>
      </c>
      <c r="H132" s="195">
        <v>70</v>
      </c>
    </row>
    <row r="133" spans="1:8" ht="51">
      <c r="A133" s="218" t="s">
        <v>414</v>
      </c>
      <c r="B133" s="217" t="s">
        <v>94</v>
      </c>
      <c r="C133" s="217" t="s">
        <v>91</v>
      </c>
      <c r="D133" s="146" t="s">
        <v>88</v>
      </c>
      <c r="E133" s="147" t="s">
        <v>296</v>
      </c>
      <c r="F133" s="148"/>
      <c r="G133" s="208"/>
      <c r="H133" s="221">
        <f>H134+H136+H138</f>
        <v>230</v>
      </c>
    </row>
    <row r="134" spans="1:8" ht="48">
      <c r="A134" s="220" t="s">
        <v>418</v>
      </c>
      <c r="B134" s="217" t="s">
        <v>94</v>
      </c>
      <c r="C134" s="217" t="s">
        <v>91</v>
      </c>
      <c r="D134" s="146" t="s">
        <v>88</v>
      </c>
      <c r="E134" s="147" t="s">
        <v>296</v>
      </c>
      <c r="F134" s="148" t="s">
        <v>415</v>
      </c>
      <c r="G134" s="148"/>
      <c r="H134" s="221">
        <f>H135</f>
        <v>30</v>
      </c>
    </row>
    <row r="135" spans="1:8" ht="24">
      <c r="A135" s="220" t="s">
        <v>411</v>
      </c>
      <c r="B135" s="217" t="s">
        <v>94</v>
      </c>
      <c r="C135" s="217" t="s">
        <v>91</v>
      </c>
      <c r="D135" s="146" t="s">
        <v>88</v>
      </c>
      <c r="E135" s="147" t="s">
        <v>296</v>
      </c>
      <c r="F135" s="148" t="s">
        <v>415</v>
      </c>
      <c r="G135" s="148">
        <v>400</v>
      </c>
      <c r="H135" s="221">
        <v>30</v>
      </c>
    </row>
    <row r="136" spans="1:8" ht="48">
      <c r="A136" s="220" t="s">
        <v>419</v>
      </c>
      <c r="B136" s="217" t="s">
        <v>94</v>
      </c>
      <c r="C136" s="217" t="s">
        <v>91</v>
      </c>
      <c r="D136" s="146" t="s">
        <v>88</v>
      </c>
      <c r="E136" s="147" t="s">
        <v>296</v>
      </c>
      <c r="F136" s="148" t="s">
        <v>416</v>
      </c>
      <c r="G136" s="148"/>
      <c r="H136" s="221">
        <f>H137</f>
        <v>100</v>
      </c>
    </row>
    <row r="137" spans="1:8" ht="24">
      <c r="A137" s="220" t="s">
        <v>411</v>
      </c>
      <c r="B137" s="217" t="s">
        <v>94</v>
      </c>
      <c r="C137" s="217" t="s">
        <v>91</v>
      </c>
      <c r="D137" s="146" t="s">
        <v>88</v>
      </c>
      <c r="E137" s="147" t="s">
        <v>296</v>
      </c>
      <c r="F137" s="148" t="s">
        <v>416</v>
      </c>
      <c r="G137" s="148">
        <v>400</v>
      </c>
      <c r="H137" s="221">
        <v>100</v>
      </c>
    </row>
    <row r="138" spans="1:8" ht="48">
      <c r="A138" s="220" t="s">
        <v>420</v>
      </c>
      <c r="B138" s="217" t="s">
        <v>94</v>
      </c>
      <c r="C138" s="217" t="s">
        <v>91</v>
      </c>
      <c r="D138" s="146" t="s">
        <v>88</v>
      </c>
      <c r="E138" s="147" t="s">
        <v>296</v>
      </c>
      <c r="F138" s="148" t="s">
        <v>417</v>
      </c>
      <c r="G138" s="148"/>
      <c r="H138" s="221">
        <f>H139</f>
        <v>100</v>
      </c>
    </row>
    <row r="139" spans="1:8" ht="24">
      <c r="A139" s="220" t="s">
        <v>411</v>
      </c>
      <c r="B139" s="217" t="s">
        <v>94</v>
      </c>
      <c r="C139" s="217" t="s">
        <v>91</v>
      </c>
      <c r="D139" s="146" t="s">
        <v>88</v>
      </c>
      <c r="E139" s="147" t="s">
        <v>296</v>
      </c>
      <c r="F139" s="148">
        <v>4607</v>
      </c>
      <c r="G139" s="148">
        <v>400</v>
      </c>
      <c r="H139" s="221">
        <v>100</v>
      </c>
    </row>
    <row r="140" spans="1:8" ht="51">
      <c r="A140" s="218" t="s">
        <v>421</v>
      </c>
      <c r="B140" s="217" t="s">
        <v>94</v>
      </c>
      <c r="C140" s="217" t="s">
        <v>91</v>
      </c>
      <c r="D140" s="146" t="s">
        <v>88</v>
      </c>
      <c r="E140" s="147" t="s">
        <v>385</v>
      </c>
      <c r="F140" s="148"/>
      <c r="G140" s="208"/>
      <c r="H140" s="221">
        <f>H141</f>
        <v>103</v>
      </c>
    </row>
    <row r="141" spans="1:8" ht="63.75">
      <c r="A141" s="200" t="s">
        <v>422</v>
      </c>
      <c r="B141" s="217" t="s">
        <v>94</v>
      </c>
      <c r="C141" s="217" t="s">
        <v>91</v>
      </c>
      <c r="D141" s="146" t="s">
        <v>88</v>
      </c>
      <c r="E141" s="147" t="s">
        <v>385</v>
      </c>
      <c r="F141" s="148" t="s">
        <v>405</v>
      </c>
      <c r="G141" s="148"/>
      <c r="H141" s="221">
        <f>H142</f>
        <v>103</v>
      </c>
    </row>
    <row r="142" spans="1:8" ht="12.75">
      <c r="A142" s="218" t="s">
        <v>307</v>
      </c>
      <c r="B142" s="217" t="s">
        <v>94</v>
      </c>
      <c r="C142" s="217" t="s">
        <v>91</v>
      </c>
      <c r="D142" s="146" t="s">
        <v>88</v>
      </c>
      <c r="E142" s="147" t="s">
        <v>385</v>
      </c>
      <c r="F142" s="148" t="s">
        <v>405</v>
      </c>
      <c r="G142" s="148" t="s">
        <v>308</v>
      </c>
      <c r="H142" s="195">
        <v>103</v>
      </c>
    </row>
    <row r="143" spans="1:8" ht="12.75">
      <c r="A143" s="156" t="s">
        <v>311</v>
      </c>
      <c r="B143" s="157" t="s">
        <v>94</v>
      </c>
      <c r="C143" s="158" t="s">
        <v>91</v>
      </c>
      <c r="D143" s="159" t="s">
        <v>312</v>
      </c>
      <c r="E143" s="160"/>
      <c r="F143" s="161"/>
      <c r="G143" s="162"/>
      <c r="H143" s="163">
        <f>H144</f>
        <v>1200</v>
      </c>
    </row>
    <row r="144" spans="1:8" ht="12.75">
      <c r="A144" s="153" t="s">
        <v>389</v>
      </c>
      <c r="B144" s="223" t="s">
        <v>94</v>
      </c>
      <c r="C144" s="223" t="s">
        <v>91</v>
      </c>
      <c r="D144" s="146" t="s">
        <v>312</v>
      </c>
      <c r="E144" s="147" t="s">
        <v>390</v>
      </c>
      <c r="F144" s="148" t="s">
        <v>294</v>
      </c>
      <c r="G144" s="208"/>
      <c r="H144" s="195">
        <f>H145+H147+H149</f>
        <v>1200</v>
      </c>
    </row>
    <row r="145" spans="1:8" ht="22.5" customHeight="1">
      <c r="A145" s="175" t="s">
        <v>47</v>
      </c>
      <c r="B145" s="223" t="s">
        <v>94</v>
      </c>
      <c r="C145" s="223" t="s">
        <v>91</v>
      </c>
      <c r="D145" s="146" t="s">
        <v>312</v>
      </c>
      <c r="E145" s="147" t="s">
        <v>390</v>
      </c>
      <c r="F145" s="148" t="s">
        <v>50</v>
      </c>
      <c r="G145" s="208"/>
      <c r="H145" s="195">
        <f>H146</f>
        <v>400</v>
      </c>
    </row>
    <row r="146" spans="1:8" ht="24">
      <c r="A146" s="220" t="s">
        <v>411</v>
      </c>
      <c r="B146" s="223" t="s">
        <v>94</v>
      </c>
      <c r="C146" s="223" t="s">
        <v>91</v>
      </c>
      <c r="D146" s="146" t="s">
        <v>312</v>
      </c>
      <c r="E146" s="147" t="s">
        <v>390</v>
      </c>
      <c r="F146" s="148" t="s">
        <v>50</v>
      </c>
      <c r="G146" s="148">
        <v>400</v>
      </c>
      <c r="H146" s="195">
        <v>400</v>
      </c>
    </row>
    <row r="147" spans="1:8" ht="12.75">
      <c r="A147" s="175" t="s">
        <v>48</v>
      </c>
      <c r="B147" s="223" t="s">
        <v>94</v>
      </c>
      <c r="C147" s="223" t="s">
        <v>91</v>
      </c>
      <c r="D147" s="146" t="s">
        <v>312</v>
      </c>
      <c r="E147" s="147" t="s">
        <v>390</v>
      </c>
      <c r="F147" s="148" t="s">
        <v>51</v>
      </c>
      <c r="G147" s="148"/>
      <c r="H147" s="195">
        <f>H148</f>
        <v>400</v>
      </c>
    </row>
    <row r="148" spans="1:8" ht="24">
      <c r="A148" s="220" t="s">
        <v>411</v>
      </c>
      <c r="B148" s="223" t="s">
        <v>94</v>
      </c>
      <c r="C148" s="223" t="s">
        <v>91</v>
      </c>
      <c r="D148" s="146" t="s">
        <v>312</v>
      </c>
      <c r="E148" s="147" t="s">
        <v>390</v>
      </c>
      <c r="F148" s="148" t="s">
        <v>51</v>
      </c>
      <c r="G148" s="148">
        <v>400</v>
      </c>
      <c r="H148" s="195">
        <v>400</v>
      </c>
    </row>
    <row r="149" spans="1:8" ht="12.75">
      <c r="A149" s="175" t="s">
        <v>49</v>
      </c>
      <c r="B149" s="223" t="s">
        <v>94</v>
      </c>
      <c r="C149" s="223" t="s">
        <v>91</v>
      </c>
      <c r="D149" s="146" t="s">
        <v>312</v>
      </c>
      <c r="E149" s="147" t="s">
        <v>390</v>
      </c>
      <c r="F149" s="148" t="s">
        <v>52</v>
      </c>
      <c r="G149" s="148"/>
      <c r="H149" s="195">
        <f>H150</f>
        <v>400</v>
      </c>
    </row>
    <row r="150" spans="1:8" ht="24">
      <c r="A150" s="220" t="s">
        <v>411</v>
      </c>
      <c r="B150" s="223" t="s">
        <v>94</v>
      </c>
      <c r="C150" s="223" t="s">
        <v>91</v>
      </c>
      <c r="D150" s="146" t="s">
        <v>312</v>
      </c>
      <c r="E150" s="147" t="s">
        <v>390</v>
      </c>
      <c r="F150" s="148" t="s">
        <v>52</v>
      </c>
      <c r="G150" s="148" t="s">
        <v>53</v>
      </c>
      <c r="H150" s="195">
        <v>400</v>
      </c>
    </row>
    <row r="151" spans="1:8" ht="38.25">
      <c r="A151" s="156" t="s">
        <v>0</v>
      </c>
      <c r="B151" s="157" t="s">
        <v>94</v>
      </c>
      <c r="C151" s="158" t="s">
        <v>91</v>
      </c>
      <c r="D151" s="159" t="s">
        <v>91</v>
      </c>
      <c r="E151" s="160" t="s">
        <v>293</v>
      </c>
      <c r="F151" s="161" t="s">
        <v>294</v>
      </c>
      <c r="G151" s="162"/>
      <c r="H151" s="163">
        <f>H152</f>
        <v>70</v>
      </c>
    </row>
    <row r="152" spans="1:8" ht="51">
      <c r="A152" s="218" t="s">
        <v>1</v>
      </c>
      <c r="B152" s="217" t="s">
        <v>94</v>
      </c>
      <c r="C152" s="217" t="s">
        <v>91</v>
      </c>
      <c r="D152" s="146" t="s">
        <v>91</v>
      </c>
      <c r="E152" s="147" t="s">
        <v>350</v>
      </c>
      <c r="F152" s="148" t="s">
        <v>294</v>
      </c>
      <c r="G152" s="208"/>
      <c r="H152" s="221">
        <f>H153</f>
        <v>70</v>
      </c>
    </row>
    <row r="153" spans="1:8" ht="63.75">
      <c r="A153" s="218" t="s">
        <v>3</v>
      </c>
      <c r="B153" s="217" t="s">
        <v>94</v>
      </c>
      <c r="C153" s="217" t="s">
        <v>91</v>
      </c>
      <c r="D153" s="146" t="s">
        <v>91</v>
      </c>
      <c r="E153" s="147" t="s">
        <v>350</v>
      </c>
      <c r="F153" s="148" t="s">
        <v>2</v>
      </c>
      <c r="G153" s="208"/>
      <c r="H153" s="221">
        <f>H154</f>
        <v>70</v>
      </c>
    </row>
    <row r="154" spans="1:8" ht="12.75">
      <c r="A154" s="218" t="s">
        <v>307</v>
      </c>
      <c r="B154" s="217" t="s">
        <v>94</v>
      </c>
      <c r="C154" s="217" t="s">
        <v>91</v>
      </c>
      <c r="D154" s="146" t="s">
        <v>91</v>
      </c>
      <c r="E154" s="147" t="s">
        <v>350</v>
      </c>
      <c r="F154" s="148" t="s">
        <v>2</v>
      </c>
      <c r="G154" s="208">
        <v>200</v>
      </c>
      <c r="H154" s="221">
        <v>70</v>
      </c>
    </row>
    <row r="155" spans="1:8" ht="12.75">
      <c r="A155" s="219" t="s">
        <v>80</v>
      </c>
      <c r="B155" s="133" t="s">
        <v>94</v>
      </c>
      <c r="C155" s="133" t="s">
        <v>89</v>
      </c>
      <c r="D155" s="146"/>
      <c r="E155" s="147"/>
      <c r="F155" s="148" t="s">
        <v>86</v>
      </c>
      <c r="G155" s="128" t="s">
        <v>84</v>
      </c>
      <c r="H155" s="221">
        <f>H156</f>
        <v>886</v>
      </c>
    </row>
    <row r="156" spans="1:8" ht="38.25">
      <c r="A156" s="156" t="s">
        <v>0</v>
      </c>
      <c r="B156" s="157" t="s">
        <v>94</v>
      </c>
      <c r="C156" s="158" t="s">
        <v>89</v>
      </c>
      <c r="D156" s="159" t="s">
        <v>91</v>
      </c>
      <c r="E156" s="160" t="s">
        <v>293</v>
      </c>
      <c r="F156" s="161" t="s">
        <v>294</v>
      </c>
      <c r="G156" s="162"/>
      <c r="H156" s="163">
        <f>H157+H162+H167+H174+H177</f>
        <v>886</v>
      </c>
    </row>
    <row r="157" spans="1:8" ht="51">
      <c r="A157" s="218" t="s">
        <v>4</v>
      </c>
      <c r="B157" s="217" t="s">
        <v>94</v>
      </c>
      <c r="C157" s="217" t="s">
        <v>89</v>
      </c>
      <c r="D157" s="146" t="s">
        <v>91</v>
      </c>
      <c r="E157" s="147" t="s">
        <v>336</v>
      </c>
      <c r="F157" s="148" t="s">
        <v>294</v>
      </c>
      <c r="G157" s="208"/>
      <c r="H157" s="221">
        <f>H158+H160</f>
        <v>320</v>
      </c>
    </row>
    <row r="158" spans="1:8" ht="51">
      <c r="A158" s="1" t="s">
        <v>6</v>
      </c>
      <c r="B158" s="217" t="s">
        <v>94</v>
      </c>
      <c r="C158" s="217" t="s">
        <v>89</v>
      </c>
      <c r="D158" s="146" t="s">
        <v>91</v>
      </c>
      <c r="E158" s="147" t="s">
        <v>336</v>
      </c>
      <c r="F158" s="148" t="s">
        <v>5</v>
      </c>
      <c r="G158" s="208"/>
      <c r="H158" s="221">
        <f>H159</f>
        <v>170</v>
      </c>
    </row>
    <row r="159" spans="1:8" ht="12.75">
      <c r="A159" s="1" t="s">
        <v>307</v>
      </c>
      <c r="B159" s="217" t="s">
        <v>94</v>
      </c>
      <c r="C159" s="217" t="s">
        <v>89</v>
      </c>
      <c r="D159" s="146" t="s">
        <v>91</v>
      </c>
      <c r="E159" s="147" t="s">
        <v>336</v>
      </c>
      <c r="F159" s="148" t="s">
        <v>5</v>
      </c>
      <c r="G159" s="208">
        <v>200</v>
      </c>
      <c r="H159" s="221">
        <v>170</v>
      </c>
    </row>
    <row r="160" spans="1:8" ht="51">
      <c r="A160" s="1" t="s">
        <v>7</v>
      </c>
      <c r="B160" s="217" t="s">
        <v>94</v>
      </c>
      <c r="C160" s="217" t="s">
        <v>89</v>
      </c>
      <c r="D160" s="146" t="s">
        <v>91</v>
      </c>
      <c r="E160" s="147" t="s">
        <v>336</v>
      </c>
      <c r="F160" s="148" t="s">
        <v>8</v>
      </c>
      <c r="G160" s="208"/>
      <c r="H160" s="221">
        <f>H161</f>
        <v>150</v>
      </c>
    </row>
    <row r="161" spans="1:8" ht="12.75">
      <c r="A161" s="1" t="s">
        <v>307</v>
      </c>
      <c r="B161" s="217" t="s">
        <v>94</v>
      </c>
      <c r="C161" s="217" t="s">
        <v>89</v>
      </c>
      <c r="D161" s="146" t="s">
        <v>91</v>
      </c>
      <c r="E161" s="147" t="s">
        <v>336</v>
      </c>
      <c r="F161" s="148" t="s">
        <v>8</v>
      </c>
      <c r="G161" s="208">
        <v>200</v>
      </c>
      <c r="H161" s="221">
        <v>150</v>
      </c>
    </row>
    <row r="162" spans="1:8" ht="38.25">
      <c r="A162" s="1" t="s">
        <v>9</v>
      </c>
      <c r="B162" s="217" t="s">
        <v>94</v>
      </c>
      <c r="C162" s="217" t="s">
        <v>89</v>
      </c>
      <c r="D162" s="146" t="s">
        <v>91</v>
      </c>
      <c r="E162" s="147" t="s">
        <v>296</v>
      </c>
      <c r="F162" s="148" t="s">
        <v>294</v>
      </c>
      <c r="G162" s="208"/>
      <c r="H162" s="221">
        <f>H163+H165</f>
        <v>307.3</v>
      </c>
    </row>
    <row r="163" spans="1:8" ht="51">
      <c r="A163" s="1" t="s">
        <v>12</v>
      </c>
      <c r="B163" s="217" t="s">
        <v>94</v>
      </c>
      <c r="C163" s="217" t="s">
        <v>89</v>
      </c>
      <c r="D163" s="146" t="s">
        <v>91</v>
      </c>
      <c r="E163" s="147" t="s">
        <v>296</v>
      </c>
      <c r="F163" s="148" t="s">
        <v>10</v>
      </c>
      <c r="G163" s="208"/>
      <c r="H163" s="221">
        <f>H164</f>
        <v>207.3</v>
      </c>
    </row>
    <row r="164" spans="1:8" ht="12.75">
      <c r="A164" s="1" t="s">
        <v>307</v>
      </c>
      <c r="B164" s="217" t="s">
        <v>94</v>
      </c>
      <c r="C164" s="217" t="s">
        <v>89</v>
      </c>
      <c r="D164" s="146" t="s">
        <v>91</v>
      </c>
      <c r="E164" s="147" t="s">
        <v>296</v>
      </c>
      <c r="F164" s="148" t="s">
        <v>10</v>
      </c>
      <c r="G164" s="208">
        <v>200</v>
      </c>
      <c r="H164" s="221">
        <v>207.3</v>
      </c>
    </row>
    <row r="165" spans="1:8" ht="51">
      <c r="A165" s="1" t="s">
        <v>13</v>
      </c>
      <c r="B165" s="217" t="s">
        <v>94</v>
      </c>
      <c r="C165" s="217" t="s">
        <v>89</v>
      </c>
      <c r="D165" s="146" t="s">
        <v>91</v>
      </c>
      <c r="E165" s="147" t="s">
        <v>296</v>
      </c>
      <c r="F165" s="148" t="s">
        <v>11</v>
      </c>
      <c r="G165" s="208"/>
      <c r="H165" s="221">
        <f>H166</f>
        <v>100</v>
      </c>
    </row>
    <row r="166" spans="1:8" ht="12.75">
      <c r="A166" s="1" t="s">
        <v>307</v>
      </c>
      <c r="B166" s="217" t="s">
        <v>94</v>
      </c>
      <c r="C166" s="217" t="s">
        <v>89</v>
      </c>
      <c r="D166" s="146" t="s">
        <v>91</v>
      </c>
      <c r="E166" s="147" t="s">
        <v>296</v>
      </c>
      <c r="F166" s="148" t="s">
        <v>11</v>
      </c>
      <c r="G166" s="208">
        <v>200</v>
      </c>
      <c r="H166" s="221">
        <v>100</v>
      </c>
    </row>
    <row r="167" spans="1:8" ht="38.25">
      <c r="A167" s="1" t="s">
        <v>14</v>
      </c>
      <c r="B167" s="217" t="s">
        <v>94</v>
      </c>
      <c r="C167" s="217" t="s">
        <v>89</v>
      </c>
      <c r="D167" s="146" t="s">
        <v>91</v>
      </c>
      <c r="E167" s="147" t="s">
        <v>344</v>
      </c>
      <c r="F167" s="148" t="s">
        <v>294</v>
      </c>
      <c r="G167" s="208"/>
      <c r="H167" s="221">
        <f>H168+H170+H172</f>
        <v>173.7</v>
      </c>
    </row>
    <row r="168" spans="1:8" ht="38.25">
      <c r="A168" s="1" t="s">
        <v>18</v>
      </c>
      <c r="B168" s="217" t="s">
        <v>94</v>
      </c>
      <c r="C168" s="217" t="s">
        <v>89</v>
      </c>
      <c r="D168" s="146" t="s">
        <v>91</v>
      </c>
      <c r="E168" s="147" t="s">
        <v>344</v>
      </c>
      <c r="F168" s="148" t="s">
        <v>15</v>
      </c>
      <c r="G168" s="208"/>
      <c r="H168" s="221">
        <f>H169</f>
        <v>135</v>
      </c>
    </row>
    <row r="169" spans="1:8" ht="12.75">
      <c r="A169" s="1" t="s">
        <v>307</v>
      </c>
      <c r="B169" s="217" t="s">
        <v>94</v>
      </c>
      <c r="C169" s="217" t="s">
        <v>89</v>
      </c>
      <c r="D169" s="146" t="s">
        <v>91</v>
      </c>
      <c r="E169" s="147" t="s">
        <v>344</v>
      </c>
      <c r="F169" s="148" t="s">
        <v>15</v>
      </c>
      <c r="G169" s="208">
        <v>200</v>
      </c>
      <c r="H169" s="221">
        <v>135</v>
      </c>
    </row>
    <row r="170" spans="1:8" ht="38.25">
      <c r="A170" s="1" t="s">
        <v>19</v>
      </c>
      <c r="B170" s="217" t="s">
        <v>94</v>
      </c>
      <c r="C170" s="217" t="s">
        <v>89</v>
      </c>
      <c r="D170" s="146" t="s">
        <v>91</v>
      </c>
      <c r="E170" s="147" t="s">
        <v>344</v>
      </c>
      <c r="F170" s="148" t="s">
        <v>16</v>
      </c>
      <c r="G170" s="208"/>
      <c r="H170" s="221">
        <f>H171</f>
        <v>5.7</v>
      </c>
    </row>
    <row r="171" spans="1:8" ht="12.75">
      <c r="A171" s="1" t="s">
        <v>307</v>
      </c>
      <c r="B171" s="217" t="s">
        <v>94</v>
      </c>
      <c r="C171" s="217" t="s">
        <v>89</v>
      </c>
      <c r="D171" s="146" t="s">
        <v>91</v>
      </c>
      <c r="E171" s="147" t="s">
        <v>344</v>
      </c>
      <c r="F171" s="148" t="s">
        <v>16</v>
      </c>
      <c r="G171" s="208">
        <v>200</v>
      </c>
      <c r="H171" s="221">
        <v>5.7</v>
      </c>
    </row>
    <row r="172" spans="1:8" ht="51">
      <c r="A172" s="1" t="s">
        <v>20</v>
      </c>
      <c r="B172" s="217" t="s">
        <v>94</v>
      </c>
      <c r="C172" s="217" t="s">
        <v>89</v>
      </c>
      <c r="D172" s="146" t="s">
        <v>91</v>
      </c>
      <c r="E172" s="147" t="s">
        <v>344</v>
      </c>
      <c r="F172" s="148" t="s">
        <v>17</v>
      </c>
      <c r="G172" s="208"/>
      <c r="H172" s="221">
        <f>H173</f>
        <v>33</v>
      </c>
    </row>
    <row r="173" spans="1:8" ht="12.75">
      <c r="A173" s="1" t="s">
        <v>307</v>
      </c>
      <c r="B173" s="217" t="s">
        <v>94</v>
      </c>
      <c r="C173" s="217" t="s">
        <v>89</v>
      </c>
      <c r="D173" s="146" t="s">
        <v>91</v>
      </c>
      <c r="E173" s="147" t="s">
        <v>344</v>
      </c>
      <c r="F173" s="148" t="s">
        <v>17</v>
      </c>
      <c r="G173" s="208">
        <v>200</v>
      </c>
      <c r="H173" s="221">
        <v>33</v>
      </c>
    </row>
    <row r="174" spans="1:8" ht="51">
      <c r="A174" s="1" t="s">
        <v>21</v>
      </c>
      <c r="B174" s="217" t="s">
        <v>94</v>
      </c>
      <c r="C174" s="217" t="s">
        <v>89</v>
      </c>
      <c r="D174" s="146" t="s">
        <v>91</v>
      </c>
      <c r="E174" s="147" t="s">
        <v>390</v>
      </c>
      <c r="F174" s="148" t="s">
        <v>294</v>
      </c>
      <c r="G174" s="208"/>
      <c r="H174" s="221">
        <f>H175</f>
        <v>25</v>
      </c>
    </row>
    <row r="175" spans="1:8" ht="63.75">
      <c r="A175" s="1" t="s">
        <v>23</v>
      </c>
      <c r="B175" s="217" t="s">
        <v>94</v>
      </c>
      <c r="C175" s="217" t="s">
        <v>89</v>
      </c>
      <c r="D175" s="146" t="s">
        <v>91</v>
      </c>
      <c r="E175" s="147" t="s">
        <v>390</v>
      </c>
      <c r="F175" s="148" t="s">
        <v>22</v>
      </c>
      <c r="G175" s="208"/>
      <c r="H175" s="221">
        <f>H176</f>
        <v>25</v>
      </c>
    </row>
    <row r="176" spans="1:8" ht="12.75">
      <c r="A176" s="1" t="s">
        <v>307</v>
      </c>
      <c r="B176" s="217" t="s">
        <v>94</v>
      </c>
      <c r="C176" s="217" t="s">
        <v>89</v>
      </c>
      <c r="D176" s="146" t="s">
        <v>91</v>
      </c>
      <c r="E176" s="147" t="s">
        <v>390</v>
      </c>
      <c r="F176" s="148" t="s">
        <v>22</v>
      </c>
      <c r="G176" s="208">
        <v>200</v>
      </c>
      <c r="H176" s="221">
        <v>25</v>
      </c>
    </row>
    <row r="177" spans="1:8" ht="51">
      <c r="A177" s="1" t="s">
        <v>24</v>
      </c>
      <c r="B177" s="217" t="s">
        <v>94</v>
      </c>
      <c r="C177" s="217" t="s">
        <v>89</v>
      </c>
      <c r="D177" s="146" t="s">
        <v>91</v>
      </c>
      <c r="E177" s="147" t="s">
        <v>350</v>
      </c>
      <c r="F177" s="148" t="s">
        <v>294</v>
      </c>
      <c r="G177" s="208"/>
      <c r="H177" s="221">
        <f>H178</f>
        <v>60</v>
      </c>
    </row>
    <row r="178" spans="1:8" ht="63.75">
      <c r="A178" s="1" t="s">
        <v>3</v>
      </c>
      <c r="B178" s="217" t="s">
        <v>94</v>
      </c>
      <c r="C178" s="217" t="s">
        <v>89</v>
      </c>
      <c r="D178" s="146" t="s">
        <v>91</v>
      </c>
      <c r="E178" s="147" t="s">
        <v>350</v>
      </c>
      <c r="F178" s="148" t="s">
        <v>2</v>
      </c>
      <c r="G178" s="208"/>
      <c r="H178" s="221">
        <f>H179</f>
        <v>60</v>
      </c>
    </row>
    <row r="179" spans="1:8" ht="12.75">
      <c r="A179" s="1" t="s">
        <v>307</v>
      </c>
      <c r="B179" s="217" t="s">
        <v>94</v>
      </c>
      <c r="C179" s="217" t="s">
        <v>89</v>
      </c>
      <c r="D179" s="146" t="s">
        <v>91</v>
      </c>
      <c r="E179" s="147" t="s">
        <v>350</v>
      </c>
      <c r="F179" s="148" t="s">
        <v>2</v>
      </c>
      <c r="G179" s="208">
        <v>200</v>
      </c>
      <c r="H179" s="221">
        <v>60</v>
      </c>
    </row>
    <row r="180" spans="1:8" ht="12.75">
      <c r="A180" s="222" t="s">
        <v>25</v>
      </c>
      <c r="B180" s="123" t="s">
        <v>99</v>
      </c>
      <c r="C180" s="124"/>
      <c r="D180" s="125"/>
      <c r="E180" s="126"/>
      <c r="F180" s="148"/>
      <c r="G180" s="208"/>
      <c r="H180" s="221">
        <f>H181</f>
        <v>4388</v>
      </c>
    </row>
    <row r="181" spans="1:8" ht="12.75">
      <c r="A181" s="131" t="s">
        <v>100</v>
      </c>
      <c r="B181" s="131" t="s">
        <v>99</v>
      </c>
      <c r="C181" s="132" t="s">
        <v>88</v>
      </c>
      <c r="D181" s="125"/>
      <c r="E181" s="126"/>
      <c r="F181" s="148"/>
      <c r="G181" s="208"/>
      <c r="H181" s="221">
        <f>H182+H193</f>
        <v>4388</v>
      </c>
    </row>
    <row r="182" spans="1:8" ht="25.5">
      <c r="A182" s="156" t="s">
        <v>26</v>
      </c>
      <c r="B182" s="157" t="s">
        <v>99</v>
      </c>
      <c r="C182" s="158" t="s">
        <v>88</v>
      </c>
      <c r="D182" s="159" t="s">
        <v>27</v>
      </c>
      <c r="E182" s="160"/>
      <c r="F182" s="161"/>
      <c r="G182" s="162"/>
      <c r="H182" s="163">
        <f>H183+H188</f>
        <v>4138.2</v>
      </c>
    </row>
    <row r="183" spans="1:8" ht="51">
      <c r="A183" s="196" t="s">
        <v>28</v>
      </c>
      <c r="B183" s="217" t="s">
        <v>99</v>
      </c>
      <c r="C183" s="217" t="s">
        <v>88</v>
      </c>
      <c r="D183" s="146" t="s">
        <v>27</v>
      </c>
      <c r="E183" s="147" t="s">
        <v>296</v>
      </c>
      <c r="F183" s="148" t="s">
        <v>294</v>
      </c>
      <c r="G183" s="208"/>
      <c r="H183" s="221">
        <f>H184</f>
        <v>3653.2</v>
      </c>
    </row>
    <row r="184" spans="1:8" ht="51">
      <c r="A184" s="1" t="s">
        <v>30</v>
      </c>
      <c r="B184" s="217" t="s">
        <v>99</v>
      </c>
      <c r="C184" s="217" t="s">
        <v>88</v>
      </c>
      <c r="D184" s="146" t="s">
        <v>27</v>
      </c>
      <c r="E184" s="147" t="s">
        <v>296</v>
      </c>
      <c r="F184" s="148" t="s">
        <v>29</v>
      </c>
      <c r="G184" s="208"/>
      <c r="H184" s="221">
        <f>SUM(H185:H187)</f>
        <v>3653.2</v>
      </c>
    </row>
    <row r="185" spans="1:8" ht="36">
      <c r="A185" s="220" t="s">
        <v>299</v>
      </c>
      <c r="B185" s="217" t="s">
        <v>99</v>
      </c>
      <c r="C185" s="217" t="s">
        <v>88</v>
      </c>
      <c r="D185" s="146" t="s">
        <v>27</v>
      </c>
      <c r="E185" s="147" t="s">
        <v>296</v>
      </c>
      <c r="F185" s="148" t="s">
        <v>29</v>
      </c>
      <c r="G185" s="208">
        <v>100</v>
      </c>
      <c r="H185" s="221">
        <v>2181.5</v>
      </c>
    </row>
    <row r="186" spans="1:8" ht="12.75">
      <c r="A186" s="220" t="s">
        <v>307</v>
      </c>
      <c r="B186" s="217" t="s">
        <v>99</v>
      </c>
      <c r="C186" s="217" t="s">
        <v>88</v>
      </c>
      <c r="D186" s="146" t="s">
        <v>27</v>
      </c>
      <c r="E186" s="147" t="s">
        <v>296</v>
      </c>
      <c r="F186" s="148" t="s">
        <v>29</v>
      </c>
      <c r="G186" s="208">
        <v>200</v>
      </c>
      <c r="H186" s="221">
        <f>66.7+1403</f>
        <v>1469.7</v>
      </c>
    </row>
    <row r="187" spans="1:8" ht="12.75">
      <c r="A187" s="153" t="s">
        <v>309</v>
      </c>
      <c r="B187" s="217" t="s">
        <v>99</v>
      </c>
      <c r="C187" s="217" t="s">
        <v>88</v>
      </c>
      <c r="D187" s="146" t="s">
        <v>27</v>
      </c>
      <c r="E187" s="147" t="s">
        <v>296</v>
      </c>
      <c r="F187" s="148" t="s">
        <v>29</v>
      </c>
      <c r="G187" s="208">
        <v>800</v>
      </c>
      <c r="H187" s="221">
        <v>2</v>
      </c>
    </row>
    <row r="188" spans="1:8" ht="51">
      <c r="A188" s="196" t="s">
        <v>32</v>
      </c>
      <c r="B188" s="217" t="s">
        <v>99</v>
      </c>
      <c r="C188" s="217" t="s">
        <v>88</v>
      </c>
      <c r="D188" s="146" t="s">
        <v>27</v>
      </c>
      <c r="E188" s="147" t="s">
        <v>344</v>
      </c>
      <c r="F188" s="148" t="s">
        <v>294</v>
      </c>
      <c r="G188" s="208"/>
      <c r="H188" s="221">
        <f>H189</f>
        <v>485</v>
      </c>
    </row>
    <row r="189" spans="1:8" ht="51">
      <c r="A189" s="1" t="s">
        <v>30</v>
      </c>
      <c r="B189" s="217" t="s">
        <v>99</v>
      </c>
      <c r="C189" s="217" t="s">
        <v>88</v>
      </c>
      <c r="D189" s="146" t="s">
        <v>27</v>
      </c>
      <c r="E189" s="147" t="s">
        <v>344</v>
      </c>
      <c r="F189" s="148" t="s">
        <v>29</v>
      </c>
      <c r="G189" s="208"/>
      <c r="H189" s="221">
        <f>H190+H191+H192</f>
        <v>485</v>
      </c>
    </row>
    <row r="190" spans="1:8" ht="36">
      <c r="A190" s="220" t="s">
        <v>299</v>
      </c>
      <c r="B190" s="217" t="s">
        <v>99</v>
      </c>
      <c r="C190" s="217" t="s">
        <v>88</v>
      </c>
      <c r="D190" s="146" t="s">
        <v>27</v>
      </c>
      <c r="E190" s="147" t="s">
        <v>344</v>
      </c>
      <c r="F190" s="148" t="s">
        <v>29</v>
      </c>
      <c r="G190" s="208">
        <v>100</v>
      </c>
      <c r="H190" s="221">
        <v>424</v>
      </c>
    </row>
    <row r="191" spans="1:8" ht="12.75">
      <c r="A191" s="220" t="s">
        <v>307</v>
      </c>
      <c r="B191" s="217" t="s">
        <v>99</v>
      </c>
      <c r="C191" s="217" t="s">
        <v>88</v>
      </c>
      <c r="D191" s="146" t="s">
        <v>27</v>
      </c>
      <c r="E191" s="147" t="s">
        <v>344</v>
      </c>
      <c r="F191" s="148" t="s">
        <v>29</v>
      </c>
      <c r="G191" s="208">
        <v>200</v>
      </c>
      <c r="H191" s="221">
        <f>9.6+49.4</f>
        <v>59</v>
      </c>
    </row>
    <row r="192" spans="1:8" ht="12.75">
      <c r="A192" s="153" t="s">
        <v>309</v>
      </c>
      <c r="B192" s="217" t="s">
        <v>99</v>
      </c>
      <c r="C192" s="217" t="s">
        <v>88</v>
      </c>
      <c r="D192" s="146" t="s">
        <v>27</v>
      </c>
      <c r="E192" s="147" t="s">
        <v>344</v>
      </c>
      <c r="F192" s="148" t="s">
        <v>29</v>
      </c>
      <c r="G192" s="208">
        <v>800</v>
      </c>
      <c r="H192" s="221">
        <v>2</v>
      </c>
    </row>
    <row r="193" spans="1:8" ht="12.75">
      <c r="A193" s="156" t="s">
        <v>365</v>
      </c>
      <c r="B193" s="157" t="s">
        <v>99</v>
      </c>
      <c r="C193" s="158" t="s">
        <v>88</v>
      </c>
      <c r="D193" s="159" t="s">
        <v>253</v>
      </c>
      <c r="E193" s="160">
        <v>0</v>
      </c>
      <c r="F193" s="161" t="s">
        <v>294</v>
      </c>
      <c r="G193" s="162"/>
      <c r="H193" s="163">
        <f>H194</f>
        <v>249.8</v>
      </c>
    </row>
    <row r="194" spans="1:8" ht="12.75">
      <c r="A194" s="220" t="s">
        <v>33</v>
      </c>
      <c r="B194" s="223" t="s">
        <v>99</v>
      </c>
      <c r="C194" s="223" t="s">
        <v>88</v>
      </c>
      <c r="D194" s="224" t="s">
        <v>253</v>
      </c>
      <c r="E194" s="225" t="s">
        <v>367</v>
      </c>
      <c r="F194" s="226" t="s">
        <v>294</v>
      </c>
      <c r="G194" s="147"/>
      <c r="H194" s="227">
        <f>H195+H197</f>
        <v>249.8</v>
      </c>
    </row>
    <row r="195" spans="1:8" ht="48">
      <c r="A195" s="228" t="s">
        <v>34</v>
      </c>
      <c r="B195" s="229" t="s">
        <v>99</v>
      </c>
      <c r="C195" s="229" t="s">
        <v>88</v>
      </c>
      <c r="D195" s="186" t="s">
        <v>253</v>
      </c>
      <c r="E195" s="187" t="s">
        <v>367</v>
      </c>
      <c r="F195" s="230" t="s">
        <v>35</v>
      </c>
      <c r="G195" s="231"/>
      <c r="H195" s="227">
        <f>H196</f>
        <v>241.3</v>
      </c>
    </row>
    <row r="196" spans="1:8" ht="12.75">
      <c r="A196" s="1" t="s">
        <v>36</v>
      </c>
      <c r="B196" s="217" t="s">
        <v>99</v>
      </c>
      <c r="C196" s="217" t="s">
        <v>88</v>
      </c>
      <c r="D196" s="146" t="s">
        <v>253</v>
      </c>
      <c r="E196" s="147" t="s">
        <v>367</v>
      </c>
      <c r="F196" s="148" t="s">
        <v>35</v>
      </c>
      <c r="G196" s="208" t="s">
        <v>37</v>
      </c>
      <c r="H196" s="221">
        <v>241.3</v>
      </c>
    </row>
    <row r="197" spans="1:8" ht="12.75">
      <c r="A197" s="1" t="s">
        <v>38</v>
      </c>
      <c r="B197" s="217" t="s">
        <v>99</v>
      </c>
      <c r="C197" s="217" t="s">
        <v>88</v>
      </c>
      <c r="D197" s="146" t="s">
        <v>253</v>
      </c>
      <c r="E197" s="147" t="s">
        <v>367</v>
      </c>
      <c r="F197" s="148" t="s">
        <v>39</v>
      </c>
      <c r="G197" s="208"/>
      <c r="H197" s="221">
        <f>H198</f>
        <v>8.5</v>
      </c>
    </row>
    <row r="198" spans="1:8" ht="38.25">
      <c r="A198" s="1" t="s">
        <v>299</v>
      </c>
      <c r="B198" s="217" t="s">
        <v>99</v>
      </c>
      <c r="C198" s="217" t="s">
        <v>88</v>
      </c>
      <c r="D198" s="146" t="s">
        <v>253</v>
      </c>
      <c r="E198" s="147" t="s">
        <v>367</v>
      </c>
      <c r="F198" s="148" t="s">
        <v>39</v>
      </c>
      <c r="G198" s="148" t="s">
        <v>304</v>
      </c>
      <c r="H198" s="221">
        <v>8.5</v>
      </c>
    </row>
    <row r="199" spans="1:8" ht="12.75">
      <c r="A199" s="222" t="s">
        <v>40</v>
      </c>
      <c r="B199" s="123" t="s">
        <v>118</v>
      </c>
      <c r="C199" s="124"/>
      <c r="D199" s="125"/>
      <c r="E199" s="126"/>
      <c r="F199" s="148"/>
      <c r="G199" s="233" t="s">
        <v>41</v>
      </c>
      <c r="H199" s="234">
        <f>H200</f>
        <v>13</v>
      </c>
    </row>
    <row r="200" spans="1:8" ht="12.75">
      <c r="A200" s="131" t="s">
        <v>119</v>
      </c>
      <c r="B200" s="131" t="s">
        <v>118</v>
      </c>
      <c r="C200" s="132" t="s">
        <v>88</v>
      </c>
      <c r="D200" s="125"/>
      <c r="E200" s="126"/>
      <c r="F200" s="127"/>
      <c r="G200" s="126"/>
      <c r="H200" s="155">
        <f>H201</f>
        <v>13</v>
      </c>
    </row>
    <row r="201" spans="1:8" ht="12.75">
      <c r="A201" s="156" t="s">
        <v>42</v>
      </c>
      <c r="B201" s="157" t="s">
        <v>118</v>
      </c>
      <c r="C201" s="158" t="s">
        <v>88</v>
      </c>
      <c r="D201" s="159" t="s">
        <v>43</v>
      </c>
      <c r="E201" s="160"/>
      <c r="F201" s="161"/>
      <c r="G201" s="162"/>
      <c r="H201" s="163">
        <f>H202</f>
        <v>13</v>
      </c>
    </row>
    <row r="202" spans="1:8" ht="25.5">
      <c r="A202" s="184" t="s">
        <v>44</v>
      </c>
      <c r="B202" s="235" t="s">
        <v>118</v>
      </c>
      <c r="C202" s="125" t="s">
        <v>88</v>
      </c>
      <c r="D202" s="125" t="s">
        <v>43</v>
      </c>
      <c r="E202" s="126" t="s">
        <v>336</v>
      </c>
      <c r="F202" s="127"/>
      <c r="G202" s="126"/>
      <c r="H202" s="173">
        <f>H203</f>
        <v>13</v>
      </c>
    </row>
    <row r="203" spans="1:8" ht="25.5">
      <c r="A203" s="196" t="s">
        <v>44</v>
      </c>
      <c r="B203" s="235" t="s">
        <v>118</v>
      </c>
      <c r="C203" s="125" t="s">
        <v>88</v>
      </c>
      <c r="D203" s="125" t="s">
        <v>43</v>
      </c>
      <c r="E203" s="126" t="s">
        <v>336</v>
      </c>
      <c r="F203" s="127" t="s">
        <v>45</v>
      </c>
      <c r="G203" s="126"/>
      <c r="H203" s="173">
        <f>H204</f>
        <v>13</v>
      </c>
    </row>
    <row r="204" spans="1:8" ht="12.75">
      <c r="A204" s="232" t="s">
        <v>36</v>
      </c>
      <c r="B204" s="235" t="s">
        <v>118</v>
      </c>
      <c r="C204" s="125" t="s">
        <v>88</v>
      </c>
      <c r="D204" s="125" t="s">
        <v>43</v>
      </c>
      <c r="E204" s="126" t="s">
        <v>336</v>
      </c>
      <c r="F204" s="127" t="s">
        <v>45</v>
      </c>
      <c r="G204" s="126" t="s">
        <v>37</v>
      </c>
      <c r="H204" s="173">
        <v>13</v>
      </c>
    </row>
    <row r="205" spans="1:8" ht="12.75">
      <c r="A205" s="3" t="s">
        <v>46</v>
      </c>
      <c r="B205" s="4"/>
      <c r="C205" s="4"/>
      <c r="D205" s="4"/>
      <c r="E205" s="4"/>
      <c r="F205" s="3"/>
      <c r="G205" s="3"/>
      <c r="H205" s="15">
        <f>H11+H69+H76+H91+H111+H180+H199</f>
        <v>13437.4</v>
      </c>
    </row>
    <row r="207" spans="7:8" ht="12.75">
      <c r="G207" s="236" t="s">
        <v>88</v>
      </c>
      <c r="H207" s="15">
        <f>H11</f>
        <v>4502.8</v>
      </c>
    </row>
    <row r="208" spans="7:8" ht="12.75">
      <c r="G208" s="236" t="s">
        <v>91</v>
      </c>
      <c r="H208" s="15">
        <f>H69</f>
        <v>154.5</v>
      </c>
    </row>
    <row r="209" spans="7:8" ht="12.75">
      <c r="G209" s="236" t="s">
        <v>89</v>
      </c>
      <c r="H209" s="237">
        <f>H76</f>
        <v>72.2</v>
      </c>
    </row>
    <row r="210" spans="7:8" ht="12.75">
      <c r="G210" s="236" t="s">
        <v>93</v>
      </c>
      <c r="H210" s="15">
        <f>H91</f>
        <v>1082.9</v>
      </c>
    </row>
    <row r="211" spans="7:8" ht="12.75">
      <c r="G211" s="236" t="s">
        <v>94</v>
      </c>
      <c r="H211" s="237">
        <f>H111</f>
        <v>3224</v>
      </c>
    </row>
    <row r="212" spans="7:8" ht="12.75">
      <c r="G212" s="236" t="s">
        <v>98</v>
      </c>
      <c r="H212" s="3"/>
    </row>
    <row r="213" spans="7:8" ht="12.75">
      <c r="G213" s="236" t="s">
        <v>99</v>
      </c>
      <c r="H213" s="237">
        <f>H180</f>
        <v>4388</v>
      </c>
    </row>
    <row r="214" spans="7:8" ht="12.75">
      <c r="G214" s="236">
        <v>10</v>
      </c>
      <c r="H214" s="15">
        <f>H199</f>
        <v>13</v>
      </c>
    </row>
    <row r="215" spans="7:8" ht="12.75">
      <c r="G215" s="236" t="s">
        <v>162</v>
      </c>
      <c r="H215" s="3"/>
    </row>
    <row r="216" ht="12.75">
      <c r="H216" s="75">
        <f>SUM(H207:H215)</f>
        <v>13437.4</v>
      </c>
    </row>
  </sheetData>
  <sheetProtection/>
  <autoFilter ref="D1:D216"/>
  <mergeCells count="10">
    <mergeCell ref="D1:H1"/>
    <mergeCell ref="A6:H6"/>
    <mergeCell ref="A2:H2"/>
    <mergeCell ref="A3:H3"/>
    <mergeCell ref="B4:H4"/>
    <mergeCell ref="A7:H7"/>
    <mergeCell ref="G8:H8"/>
    <mergeCell ref="B9:G9"/>
    <mergeCell ref="H9:H10"/>
    <mergeCell ref="D10:F10"/>
  </mergeCells>
  <printOptions/>
  <pageMargins left="0.6299212598425197" right="0.31496062992125984" top="0.31496062992125984" bottom="0.35433070866141736" header="0.2755905511811024" footer="0.31496062992125984"/>
  <pageSetup horizontalDpi="600" verticalDpi="600" orientation="portrait" paperSize="9" scale="7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17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:I2"/>
    </sheetView>
  </sheetViews>
  <sheetFormatPr defaultColWidth="9.140625" defaultRowHeight="12.75"/>
  <cols>
    <col min="1" max="1" width="69.28125" style="23" customWidth="1"/>
    <col min="2" max="2" width="5.57421875" style="23" customWidth="1"/>
    <col min="3" max="3" width="5.8515625" style="23" customWidth="1"/>
    <col min="4" max="4" width="5.00390625" style="23" customWidth="1"/>
    <col min="5" max="5" width="4.00390625" style="23" customWidth="1"/>
    <col min="6" max="6" width="7.7109375" style="23" customWidth="1"/>
    <col min="7" max="7" width="4.7109375" style="23" customWidth="1"/>
    <col min="8" max="16384" width="9.140625" style="23" customWidth="1"/>
  </cols>
  <sheetData>
    <row r="1" spans="4:9" ht="15">
      <c r="D1" s="337" t="s">
        <v>133</v>
      </c>
      <c r="E1" s="337"/>
      <c r="F1" s="337"/>
      <c r="G1" s="337"/>
      <c r="H1" s="337"/>
      <c r="I1" s="337"/>
    </row>
    <row r="2" spans="1:9" ht="12.75">
      <c r="A2" s="331" t="s">
        <v>153</v>
      </c>
      <c r="B2" s="331"/>
      <c r="C2" s="331"/>
      <c r="D2" s="331"/>
      <c r="E2" s="331"/>
      <c r="F2" s="331"/>
      <c r="G2" s="331"/>
      <c r="H2" s="331"/>
      <c r="I2" s="331"/>
    </row>
    <row r="3" spans="1:9" ht="24" customHeight="1">
      <c r="A3" s="338" t="s">
        <v>158</v>
      </c>
      <c r="B3" s="339"/>
      <c r="C3" s="339"/>
      <c r="D3" s="339"/>
      <c r="E3" s="339"/>
      <c r="F3" s="339"/>
      <c r="G3" s="339"/>
      <c r="H3" s="339"/>
      <c r="I3" s="339"/>
    </row>
    <row r="4" spans="2:9" ht="15.75">
      <c r="B4" s="340" t="s">
        <v>155</v>
      </c>
      <c r="C4" s="340"/>
      <c r="D4" s="340"/>
      <c r="E4" s="340"/>
      <c r="F4" s="340"/>
      <c r="G4" s="340"/>
      <c r="H4" s="341"/>
      <c r="I4" s="341"/>
    </row>
    <row r="5" spans="1:9" ht="20.25">
      <c r="A5" s="330" t="s">
        <v>109</v>
      </c>
      <c r="B5" s="330"/>
      <c r="C5" s="330"/>
      <c r="D5" s="330"/>
      <c r="E5" s="330"/>
      <c r="F5" s="330"/>
      <c r="G5" s="330"/>
      <c r="H5" s="330"/>
      <c r="I5" s="330"/>
    </row>
    <row r="6" spans="1:9" ht="57.75" customHeight="1">
      <c r="A6" s="323" t="s">
        <v>236</v>
      </c>
      <c r="B6" s="323"/>
      <c r="C6" s="323"/>
      <c r="D6" s="323"/>
      <c r="E6" s="323"/>
      <c r="F6" s="323"/>
      <c r="G6" s="323"/>
      <c r="H6" s="323"/>
      <c r="I6" s="323"/>
    </row>
    <row r="7" spans="1:9" ht="15.75">
      <c r="A7" s="114"/>
      <c r="B7" s="116"/>
      <c r="C7" s="116"/>
      <c r="D7" s="114"/>
      <c r="E7" s="114"/>
      <c r="F7" s="114"/>
      <c r="G7" s="324" t="s">
        <v>140</v>
      </c>
      <c r="H7" s="324"/>
      <c r="I7" s="324"/>
    </row>
    <row r="8" spans="1:9" ht="12.75">
      <c r="A8" s="117" t="s">
        <v>110</v>
      </c>
      <c r="B8" s="325" t="s">
        <v>290</v>
      </c>
      <c r="C8" s="326"/>
      <c r="D8" s="326"/>
      <c r="E8" s="326"/>
      <c r="F8" s="326"/>
      <c r="G8" s="327"/>
      <c r="H8" s="328" t="s">
        <v>261</v>
      </c>
      <c r="I8" s="328" t="s">
        <v>54</v>
      </c>
    </row>
    <row r="9" spans="1:9" ht="10.5" customHeight="1">
      <c r="A9" s="118"/>
      <c r="B9" s="119" t="s">
        <v>113</v>
      </c>
      <c r="C9" s="120" t="s">
        <v>112</v>
      </c>
      <c r="D9" s="329" t="s">
        <v>111</v>
      </c>
      <c r="E9" s="329"/>
      <c r="F9" s="329"/>
      <c r="G9" s="121" t="s">
        <v>114</v>
      </c>
      <c r="H9" s="328"/>
      <c r="I9" s="328"/>
    </row>
    <row r="10" spans="1:9" ht="20.25" customHeight="1">
      <c r="A10" s="122" t="s">
        <v>87</v>
      </c>
      <c r="B10" s="123" t="s">
        <v>88</v>
      </c>
      <c r="C10" s="124" t="s">
        <v>85</v>
      </c>
      <c r="D10" s="125"/>
      <c r="E10" s="126"/>
      <c r="F10" s="127" t="s">
        <v>86</v>
      </c>
      <c r="G10" s="128" t="s">
        <v>84</v>
      </c>
      <c r="H10" s="129">
        <f>H11+H16+H24+H29</f>
        <v>4617.400000000001</v>
      </c>
      <c r="I10" s="129">
        <f>I11+I16+I24+I29</f>
        <v>4650.5</v>
      </c>
    </row>
    <row r="11" spans="1:9" ht="25.5">
      <c r="A11" s="130" t="s">
        <v>90</v>
      </c>
      <c r="B11" s="131" t="s">
        <v>88</v>
      </c>
      <c r="C11" s="132" t="s">
        <v>91</v>
      </c>
      <c r="D11" s="125"/>
      <c r="E11" s="126"/>
      <c r="F11" s="127" t="s">
        <v>86</v>
      </c>
      <c r="G11" s="133" t="s">
        <v>84</v>
      </c>
      <c r="H11" s="134">
        <f aca="true" t="shared" si="0" ref="H11:I14">H12</f>
        <v>681.5</v>
      </c>
      <c r="I11" s="134">
        <f t="shared" si="0"/>
        <v>681.5</v>
      </c>
    </row>
    <row r="12" spans="1:9" ht="12.75">
      <c r="A12" s="135" t="s">
        <v>291</v>
      </c>
      <c r="B12" s="136" t="s">
        <v>88</v>
      </c>
      <c r="C12" s="137" t="s">
        <v>91</v>
      </c>
      <c r="D12" s="138" t="s">
        <v>292</v>
      </c>
      <c r="E12" s="139" t="s">
        <v>293</v>
      </c>
      <c r="F12" s="140" t="s">
        <v>294</v>
      </c>
      <c r="G12" s="141"/>
      <c r="H12" s="142">
        <f t="shared" si="0"/>
        <v>681.5</v>
      </c>
      <c r="I12" s="142">
        <f t="shared" si="0"/>
        <v>681.5</v>
      </c>
    </row>
    <row r="13" spans="1:9" ht="12.75">
      <c r="A13" s="143" t="s">
        <v>75</v>
      </c>
      <c r="B13" s="144" t="s">
        <v>88</v>
      </c>
      <c r="C13" s="145" t="s">
        <v>91</v>
      </c>
      <c r="D13" s="146" t="s">
        <v>295</v>
      </c>
      <c r="E13" s="147" t="s">
        <v>296</v>
      </c>
      <c r="F13" s="148" t="s">
        <v>294</v>
      </c>
      <c r="G13" s="149"/>
      <c r="H13" s="98">
        <f t="shared" si="0"/>
        <v>681.5</v>
      </c>
      <c r="I13" s="98">
        <f t="shared" si="0"/>
        <v>681.5</v>
      </c>
    </row>
    <row r="14" spans="1:9" ht="38.25">
      <c r="A14" s="150" t="s">
        <v>297</v>
      </c>
      <c r="B14" s="144" t="s">
        <v>88</v>
      </c>
      <c r="C14" s="145" t="s">
        <v>91</v>
      </c>
      <c r="D14" s="146" t="s">
        <v>295</v>
      </c>
      <c r="E14" s="147" t="s">
        <v>296</v>
      </c>
      <c r="F14" s="148" t="s">
        <v>298</v>
      </c>
      <c r="G14" s="151"/>
      <c r="H14" s="152">
        <f t="shared" si="0"/>
        <v>681.5</v>
      </c>
      <c r="I14" s="152">
        <f t="shared" si="0"/>
        <v>681.5</v>
      </c>
    </row>
    <row r="15" spans="1:9" ht="38.25">
      <c r="A15" s="153" t="s">
        <v>299</v>
      </c>
      <c r="B15" s="144" t="s">
        <v>88</v>
      </c>
      <c r="C15" s="145" t="s">
        <v>91</v>
      </c>
      <c r="D15" s="146" t="s">
        <v>295</v>
      </c>
      <c r="E15" s="147" t="s">
        <v>296</v>
      </c>
      <c r="F15" s="148" t="s">
        <v>298</v>
      </c>
      <c r="G15" s="154">
        <v>100</v>
      </c>
      <c r="H15" s="152">
        <v>681.5</v>
      </c>
      <c r="I15" s="152">
        <v>681.5</v>
      </c>
    </row>
    <row r="16" spans="1:9" ht="36">
      <c r="A16" s="131" t="s">
        <v>92</v>
      </c>
      <c r="B16" s="131" t="s">
        <v>88</v>
      </c>
      <c r="C16" s="132" t="s">
        <v>93</v>
      </c>
      <c r="D16" s="125"/>
      <c r="E16" s="126"/>
      <c r="F16" s="127"/>
      <c r="G16" s="126" t="s">
        <v>84</v>
      </c>
      <c r="H16" s="155">
        <f>H17</f>
        <v>2987.3</v>
      </c>
      <c r="I16" s="155">
        <f>I17</f>
        <v>2997.6</v>
      </c>
    </row>
    <row r="17" spans="1:9" ht="12.75">
      <c r="A17" s="156" t="s">
        <v>300</v>
      </c>
      <c r="B17" s="157" t="s">
        <v>88</v>
      </c>
      <c r="C17" s="158" t="s">
        <v>93</v>
      </c>
      <c r="D17" s="159" t="s">
        <v>301</v>
      </c>
      <c r="E17" s="160" t="s">
        <v>293</v>
      </c>
      <c r="F17" s="161" t="s">
        <v>294</v>
      </c>
      <c r="G17" s="162"/>
      <c r="H17" s="163">
        <f>H18</f>
        <v>2987.3</v>
      </c>
      <c r="I17" s="163">
        <f>I18</f>
        <v>2997.6</v>
      </c>
    </row>
    <row r="18" spans="1:9" ht="12.75">
      <c r="A18" s="164" t="s">
        <v>302</v>
      </c>
      <c r="B18" s="165" t="s">
        <v>88</v>
      </c>
      <c r="C18" s="166" t="s">
        <v>93</v>
      </c>
      <c r="D18" s="167" t="s">
        <v>301</v>
      </c>
      <c r="E18" s="168" t="s">
        <v>296</v>
      </c>
      <c r="F18" s="169" t="s">
        <v>294</v>
      </c>
      <c r="G18" s="170"/>
      <c r="H18" s="155">
        <f>H19+H21</f>
        <v>2987.3</v>
      </c>
      <c r="I18" s="155">
        <f>I19+I21</f>
        <v>2997.6</v>
      </c>
    </row>
    <row r="19" spans="1:9" ht="51">
      <c r="A19" s="150" t="s">
        <v>303</v>
      </c>
      <c r="B19" s="144" t="s">
        <v>88</v>
      </c>
      <c r="C19" s="145" t="s">
        <v>93</v>
      </c>
      <c r="D19" s="146" t="s">
        <v>301</v>
      </c>
      <c r="E19" s="147" t="s">
        <v>296</v>
      </c>
      <c r="F19" s="148" t="s">
        <v>298</v>
      </c>
      <c r="G19" s="126"/>
      <c r="H19" s="155">
        <f>H20</f>
        <v>2742.5</v>
      </c>
      <c r="I19" s="155">
        <f>I20</f>
        <v>2742.5</v>
      </c>
    </row>
    <row r="20" spans="1:9" ht="38.25">
      <c r="A20" s="171" t="s">
        <v>299</v>
      </c>
      <c r="B20" s="144" t="s">
        <v>88</v>
      </c>
      <c r="C20" s="145" t="s">
        <v>93</v>
      </c>
      <c r="D20" s="146" t="s">
        <v>301</v>
      </c>
      <c r="E20" s="147" t="s">
        <v>296</v>
      </c>
      <c r="F20" s="148" t="s">
        <v>298</v>
      </c>
      <c r="G20" s="172" t="s">
        <v>304</v>
      </c>
      <c r="H20" s="173">
        <v>2742.5</v>
      </c>
      <c r="I20" s="173">
        <v>2742.5</v>
      </c>
    </row>
    <row r="21" spans="1:9" ht="38.25">
      <c r="A21" s="150" t="s">
        <v>305</v>
      </c>
      <c r="B21" s="144" t="s">
        <v>88</v>
      </c>
      <c r="C21" s="145" t="s">
        <v>93</v>
      </c>
      <c r="D21" s="146" t="s">
        <v>301</v>
      </c>
      <c r="E21" s="147" t="s">
        <v>296</v>
      </c>
      <c r="F21" s="148" t="s">
        <v>306</v>
      </c>
      <c r="G21" s="172"/>
      <c r="H21" s="173">
        <f>H22+H23</f>
        <v>244.8</v>
      </c>
      <c r="I21" s="173">
        <f>I22+I23</f>
        <v>255.1</v>
      </c>
    </row>
    <row r="22" spans="1:9" ht="12.75">
      <c r="A22" s="153" t="s">
        <v>307</v>
      </c>
      <c r="B22" s="144" t="s">
        <v>88</v>
      </c>
      <c r="C22" s="145" t="s">
        <v>93</v>
      </c>
      <c r="D22" s="146" t="s">
        <v>301</v>
      </c>
      <c r="E22" s="147" t="s">
        <v>296</v>
      </c>
      <c r="F22" s="148" t="s">
        <v>306</v>
      </c>
      <c r="G22" s="172" t="s">
        <v>308</v>
      </c>
      <c r="H22" s="173">
        <v>218.8</v>
      </c>
      <c r="I22" s="173">
        <v>229.1</v>
      </c>
    </row>
    <row r="23" spans="1:9" ht="12.75">
      <c r="A23" s="153" t="s">
        <v>309</v>
      </c>
      <c r="B23" s="144" t="s">
        <v>88</v>
      </c>
      <c r="C23" s="145" t="s">
        <v>93</v>
      </c>
      <c r="D23" s="146" t="s">
        <v>301</v>
      </c>
      <c r="E23" s="147" t="s">
        <v>296</v>
      </c>
      <c r="F23" s="148" t="s">
        <v>306</v>
      </c>
      <c r="G23" s="126" t="s">
        <v>310</v>
      </c>
      <c r="H23" s="173">
        <v>26</v>
      </c>
      <c r="I23" s="173">
        <v>26</v>
      </c>
    </row>
    <row r="24" spans="1:9" ht="12.75">
      <c r="A24" s="181" t="s">
        <v>76</v>
      </c>
      <c r="B24" s="131" t="s">
        <v>264</v>
      </c>
      <c r="C24" s="132" t="s">
        <v>339</v>
      </c>
      <c r="D24" s="146"/>
      <c r="E24" s="147"/>
      <c r="F24" s="148"/>
      <c r="G24" s="172"/>
      <c r="H24" s="155">
        <f aca="true" t="shared" si="1" ref="H24:I27">H25</f>
        <v>5</v>
      </c>
      <c r="I24" s="155">
        <f t="shared" si="1"/>
        <v>5</v>
      </c>
    </row>
    <row r="25" spans="1:9" ht="12.75">
      <c r="A25" s="156" t="s">
        <v>76</v>
      </c>
      <c r="B25" s="157" t="s">
        <v>88</v>
      </c>
      <c r="C25" s="158" t="s">
        <v>339</v>
      </c>
      <c r="D25" s="159" t="s">
        <v>340</v>
      </c>
      <c r="E25" s="160" t="s">
        <v>293</v>
      </c>
      <c r="F25" s="161" t="s">
        <v>294</v>
      </c>
      <c r="G25" s="162"/>
      <c r="H25" s="163">
        <f t="shared" si="1"/>
        <v>5</v>
      </c>
      <c r="I25" s="163">
        <f t="shared" si="1"/>
        <v>5</v>
      </c>
    </row>
    <row r="26" spans="1:9" ht="12.75">
      <c r="A26" s="184" t="s">
        <v>77</v>
      </c>
      <c r="B26" s="144" t="s">
        <v>88</v>
      </c>
      <c r="C26" s="145" t="s">
        <v>339</v>
      </c>
      <c r="D26" s="146" t="s">
        <v>340</v>
      </c>
      <c r="E26" s="147" t="s">
        <v>336</v>
      </c>
      <c r="F26" s="148" t="s">
        <v>294</v>
      </c>
      <c r="G26" s="172"/>
      <c r="H26" s="173">
        <f t="shared" si="1"/>
        <v>5</v>
      </c>
      <c r="I26" s="173">
        <f t="shared" si="1"/>
        <v>5</v>
      </c>
    </row>
    <row r="27" spans="1:9" ht="25.5">
      <c r="A27" s="185" t="s">
        <v>341</v>
      </c>
      <c r="B27" s="144" t="s">
        <v>88</v>
      </c>
      <c r="C27" s="145" t="s">
        <v>339</v>
      </c>
      <c r="D27" s="146" t="s">
        <v>340</v>
      </c>
      <c r="E27" s="147" t="s">
        <v>336</v>
      </c>
      <c r="F27" s="148" t="s">
        <v>342</v>
      </c>
      <c r="G27" s="172"/>
      <c r="H27" s="173">
        <f t="shared" si="1"/>
        <v>5</v>
      </c>
      <c r="I27" s="173">
        <f t="shared" si="1"/>
        <v>5</v>
      </c>
    </row>
    <row r="28" spans="1:9" ht="12.75">
      <c r="A28" s="153" t="s">
        <v>309</v>
      </c>
      <c r="B28" s="144" t="s">
        <v>88</v>
      </c>
      <c r="C28" s="145" t="s">
        <v>339</v>
      </c>
      <c r="D28" s="146" t="s">
        <v>340</v>
      </c>
      <c r="E28" s="147" t="s">
        <v>336</v>
      </c>
      <c r="F28" s="148" t="s">
        <v>342</v>
      </c>
      <c r="G28" s="172" t="s">
        <v>310</v>
      </c>
      <c r="H28" s="173">
        <v>5</v>
      </c>
      <c r="I28" s="173">
        <v>5</v>
      </c>
    </row>
    <row r="29" spans="1:9" s="73" customFormat="1" ht="12.75">
      <c r="A29" s="181" t="s">
        <v>101</v>
      </c>
      <c r="B29" s="131" t="s">
        <v>88</v>
      </c>
      <c r="C29" s="132" t="s">
        <v>162</v>
      </c>
      <c r="D29" s="146"/>
      <c r="E29" s="147"/>
      <c r="F29" s="148"/>
      <c r="G29" s="172"/>
      <c r="H29" s="155">
        <f>H30+H34+H38</f>
        <v>943.6</v>
      </c>
      <c r="I29" s="155">
        <f>I30+I34+I38</f>
        <v>966.4000000000001</v>
      </c>
    </row>
    <row r="30" spans="1:9" ht="12.75">
      <c r="A30" s="156" t="s">
        <v>311</v>
      </c>
      <c r="B30" s="157" t="s">
        <v>88</v>
      </c>
      <c r="C30" s="158" t="s">
        <v>162</v>
      </c>
      <c r="D30" s="159" t="s">
        <v>312</v>
      </c>
      <c r="E30" s="160" t="s">
        <v>293</v>
      </c>
      <c r="F30" s="161" t="s">
        <v>294</v>
      </c>
      <c r="G30" s="162"/>
      <c r="H30" s="163">
        <f aca="true" t="shared" si="2" ref="H30:I32">H31</f>
        <v>23.2</v>
      </c>
      <c r="I30" s="163">
        <f t="shared" si="2"/>
        <v>23.2</v>
      </c>
    </row>
    <row r="31" spans="1:9" ht="38.25">
      <c r="A31" s="184" t="s">
        <v>343</v>
      </c>
      <c r="B31" s="165" t="s">
        <v>88</v>
      </c>
      <c r="C31" s="166" t="s">
        <v>162</v>
      </c>
      <c r="D31" s="167" t="s">
        <v>312</v>
      </c>
      <c r="E31" s="168" t="s">
        <v>344</v>
      </c>
      <c r="F31" s="148" t="s">
        <v>294</v>
      </c>
      <c r="G31" s="172"/>
      <c r="H31" s="155">
        <f t="shared" si="2"/>
        <v>23.2</v>
      </c>
      <c r="I31" s="155">
        <f t="shared" si="2"/>
        <v>23.2</v>
      </c>
    </row>
    <row r="32" spans="1:9" ht="36">
      <c r="A32" s="175" t="s">
        <v>345</v>
      </c>
      <c r="B32" s="144" t="s">
        <v>88</v>
      </c>
      <c r="C32" s="145" t="s">
        <v>162</v>
      </c>
      <c r="D32" s="146" t="s">
        <v>312</v>
      </c>
      <c r="E32" s="147" t="s">
        <v>344</v>
      </c>
      <c r="F32" s="148" t="s">
        <v>346</v>
      </c>
      <c r="G32" s="144"/>
      <c r="H32" s="173">
        <f t="shared" si="2"/>
        <v>23.2</v>
      </c>
      <c r="I32" s="173">
        <f t="shared" si="2"/>
        <v>23.2</v>
      </c>
    </row>
    <row r="33" spans="1:9" ht="12.75">
      <c r="A33" s="153" t="s">
        <v>311</v>
      </c>
      <c r="B33" s="144" t="s">
        <v>88</v>
      </c>
      <c r="C33" s="145" t="s">
        <v>162</v>
      </c>
      <c r="D33" s="146" t="s">
        <v>312</v>
      </c>
      <c r="E33" s="147" t="s">
        <v>344</v>
      </c>
      <c r="F33" s="148" t="s">
        <v>346</v>
      </c>
      <c r="G33" s="144" t="s">
        <v>318</v>
      </c>
      <c r="H33" s="173">
        <v>23.2</v>
      </c>
      <c r="I33" s="173">
        <v>23.2</v>
      </c>
    </row>
    <row r="34" spans="1:9" ht="25.5">
      <c r="A34" s="156" t="s">
        <v>348</v>
      </c>
      <c r="B34" s="157" t="s">
        <v>88</v>
      </c>
      <c r="C34" s="158">
        <v>13</v>
      </c>
      <c r="D34" s="159" t="s">
        <v>88</v>
      </c>
      <c r="E34" s="160" t="s">
        <v>293</v>
      </c>
      <c r="F34" s="161" t="s">
        <v>294</v>
      </c>
      <c r="G34" s="162"/>
      <c r="H34" s="163">
        <f aca="true" t="shared" si="3" ref="H34:I36">H35</f>
        <v>640</v>
      </c>
      <c r="I34" s="163">
        <f t="shared" si="3"/>
        <v>650</v>
      </c>
    </row>
    <row r="35" spans="1:9" ht="48">
      <c r="A35" s="175" t="s">
        <v>349</v>
      </c>
      <c r="B35" s="144" t="s">
        <v>88</v>
      </c>
      <c r="C35" s="145" t="s">
        <v>162</v>
      </c>
      <c r="D35" s="146" t="s">
        <v>88</v>
      </c>
      <c r="E35" s="147" t="s">
        <v>350</v>
      </c>
      <c r="F35" s="148" t="s">
        <v>294</v>
      </c>
      <c r="G35" s="144"/>
      <c r="H35" s="173">
        <f t="shared" si="3"/>
        <v>640</v>
      </c>
      <c r="I35" s="173">
        <f t="shared" si="3"/>
        <v>650</v>
      </c>
    </row>
    <row r="36" spans="1:9" ht="60">
      <c r="A36" s="175" t="s">
        <v>351</v>
      </c>
      <c r="B36" s="144" t="s">
        <v>88</v>
      </c>
      <c r="C36" s="145" t="s">
        <v>162</v>
      </c>
      <c r="D36" s="146" t="s">
        <v>88</v>
      </c>
      <c r="E36" s="147" t="s">
        <v>350</v>
      </c>
      <c r="F36" s="148" t="s">
        <v>352</v>
      </c>
      <c r="G36" s="144"/>
      <c r="H36" s="173">
        <f t="shared" si="3"/>
        <v>640</v>
      </c>
      <c r="I36" s="173">
        <f t="shared" si="3"/>
        <v>650</v>
      </c>
    </row>
    <row r="37" spans="1:9" ht="12.75">
      <c r="A37" s="153" t="s">
        <v>307</v>
      </c>
      <c r="B37" s="144" t="s">
        <v>88</v>
      </c>
      <c r="C37" s="145" t="s">
        <v>162</v>
      </c>
      <c r="D37" s="146" t="s">
        <v>88</v>
      </c>
      <c r="E37" s="147" t="s">
        <v>350</v>
      </c>
      <c r="F37" s="148" t="s">
        <v>352</v>
      </c>
      <c r="G37" s="144" t="s">
        <v>308</v>
      </c>
      <c r="H37" s="173">
        <v>640</v>
      </c>
      <c r="I37" s="173">
        <v>650</v>
      </c>
    </row>
    <row r="38" spans="1:9" ht="38.25">
      <c r="A38" s="156" t="s">
        <v>353</v>
      </c>
      <c r="B38" s="157" t="s">
        <v>88</v>
      </c>
      <c r="C38" s="158" t="s">
        <v>162</v>
      </c>
      <c r="D38" s="159" t="s">
        <v>89</v>
      </c>
      <c r="E38" s="160" t="s">
        <v>293</v>
      </c>
      <c r="F38" s="161" t="s">
        <v>294</v>
      </c>
      <c r="G38" s="162"/>
      <c r="H38" s="163">
        <f>H39</f>
        <v>280.4</v>
      </c>
      <c r="I38" s="163">
        <f>I39</f>
        <v>293.2</v>
      </c>
    </row>
    <row r="39" spans="1:9" ht="48">
      <c r="A39" s="175" t="s">
        <v>354</v>
      </c>
      <c r="B39" s="144" t="s">
        <v>88</v>
      </c>
      <c r="C39" s="145" t="s">
        <v>162</v>
      </c>
      <c r="D39" s="146" t="s">
        <v>89</v>
      </c>
      <c r="E39" s="147" t="s">
        <v>336</v>
      </c>
      <c r="F39" s="148" t="s">
        <v>294</v>
      </c>
      <c r="G39" s="144"/>
      <c r="H39" s="173">
        <f>H40+H42+H44</f>
        <v>280.4</v>
      </c>
      <c r="I39" s="173">
        <f>I40+I42+I44</f>
        <v>293.2</v>
      </c>
    </row>
    <row r="40" spans="1:9" ht="72">
      <c r="A40" s="175" t="s">
        <v>356</v>
      </c>
      <c r="B40" s="144" t="s">
        <v>88</v>
      </c>
      <c r="C40" s="145" t="s">
        <v>162</v>
      </c>
      <c r="D40" s="146" t="s">
        <v>89</v>
      </c>
      <c r="E40" s="147" t="s">
        <v>336</v>
      </c>
      <c r="F40" s="148" t="s">
        <v>355</v>
      </c>
      <c r="G40" s="144"/>
      <c r="H40" s="173">
        <f>H41</f>
        <v>150</v>
      </c>
      <c r="I40" s="173">
        <f>I41</f>
        <v>160</v>
      </c>
    </row>
    <row r="41" spans="1:9" ht="12.75">
      <c r="A41" s="153" t="s">
        <v>307</v>
      </c>
      <c r="B41" s="144" t="s">
        <v>88</v>
      </c>
      <c r="C41" s="145" t="s">
        <v>162</v>
      </c>
      <c r="D41" s="146" t="s">
        <v>89</v>
      </c>
      <c r="E41" s="147" t="s">
        <v>336</v>
      </c>
      <c r="F41" s="148" t="s">
        <v>355</v>
      </c>
      <c r="G41" s="144" t="s">
        <v>308</v>
      </c>
      <c r="H41" s="173">
        <v>150</v>
      </c>
      <c r="I41" s="173">
        <v>160</v>
      </c>
    </row>
    <row r="42" spans="1:9" ht="60">
      <c r="A42" s="175" t="s">
        <v>358</v>
      </c>
      <c r="B42" s="144" t="s">
        <v>88</v>
      </c>
      <c r="C42" s="145" t="s">
        <v>162</v>
      </c>
      <c r="D42" s="146" t="s">
        <v>89</v>
      </c>
      <c r="E42" s="147" t="s">
        <v>336</v>
      </c>
      <c r="F42" s="148" t="s">
        <v>357</v>
      </c>
      <c r="G42" s="144"/>
      <c r="H42" s="173">
        <f>H43</f>
        <v>80</v>
      </c>
      <c r="I42" s="173">
        <f>I43</f>
        <v>80</v>
      </c>
    </row>
    <row r="43" spans="1:9" s="73" customFormat="1" ht="12.75">
      <c r="A43" s="153" t="s">
        <v>307</v>
      </c>
      <c r="B43" s="144" t="s">
        <v>88</v>
      </c>
      <c r="C43" s="145" t="s">
        <v>162</v>
      </c>
      <c r="D43" s="146" t="s">
        <v>89</v>
      </c>
      <c r="E43" s="147" t="s">
        <v>336</v>
      </c>
      <c r="F43" s="148" t="s">
        <v>357</v>
      </c>
      <c r="G43" s="144" t="s">
        <v>308</v>
      </c>
      <c r="H43" s="173">
        <v>80</v>
      </c>
      <c r="I43" s="173">
        <v>80</v>
      </c>
    </row>
    <row r="44" spans="1:9" ht="60">
      <c r="A44" s="175" t="s">
        <v>359</v>
      </c>
      <c r="B44" s="144" t="s">
        <v>88</v>
      </c>
      <c r="C44" s="145" t="s">
        <v>162</v>
      </c>
      <c r="D44" s="146" t="s">
        <v>89</v>
      </c>
      <c r="E44" s="147" t="s">
        <v>336</v>
      </c>
      <c r="F44" s="148" t="s">
        <v>364</v>
      </c>
      <c r="G44" s="144"/>
      <c r="H44" s="173">
        <f>H45</f>
        <v>50.4</v>
      </c>
      <c r="I44" s="173">
        <f>I45</f>
        <v>53.2</v>
      </c>
    </row>
    <row r="45" spans="1:9" ht="12.75">
      <c r="A45" s="153" t="s">
        <v>307</v>
      </c>
      <c r="B45" s="144" t="s">
        <v>88</v>
      </c>
      <c r="C45" s="145" t="s">
        <v>162</v>
      </c>
      <c r="D45" s="146" t="s">
        <v>89</v>
      </c>
      <c r="E45" s="147" t="s">
        <v>336</v>
      </c>
      <c r="F45" s="148" t="s">
        <v>364</v>
      </c>
      <c r="G45" s="144" t="s">
        <v>308</v>
      </c>
      <c r="H45" s="173">
        <v>50.4</v>
      </c>
      <c r="I45" s="173">
        <v>53.2</v>
      </c>
    </row>
    <row r="46" spans="1:9" ht="12.75">
      <c r="A46" s="194" t="s">
        <v>95</v>
      </c>
      <c r="B46" s="133" t="s">
        <v>91</v>
      </c>
      <c r="C46" s="133" t="s">
        <v>85</v>
      </c>
      <c r="D46" s="186"/>
      <c r="E46" s="187"/>
      <c r="F46" s="188" t="s">
        <v>86</v>
      </c>
      <c r="G46" s="128" t="s">
        <v>84</v>
      </c>
      <c r="H46" s="129">
        <f aca="true" t="shared" si="4" ref="H46:I49">H47</f>
        <v>154.9</v>
      </c>
      <c r="I46" s="129">
        <f t="shared" si="4"/>
        <v>154.9</v>
      </c>
    </row>
    <row r="47" spans="1:9" ht="14.25">
      <c r="A47" s="189" t="s">
        <v>78</v>
      </c>
      <c r="B47" s="133" t="s">
        <v>91</v>
      </c>
      <c r="C47" s="176" t="s">
        <v>89</v>
      </c>
      <c r="D47" s="190"/>
      <c r="E47" s="191"/>
      <c r="F47" s="192" t="s">
        <v>86</v>
      </c>
      <c r="G47" s="128" t="s">
        <v>84</v>
      </c>
      <c r="H47" s="129">
        <f t="shared" si="4"/>
        <v>154.9</v>
      </c>
      <c r="I47" s="129">
        <f t="shared" si="4"/>
        <v>154.9</v>
      </c>
    </row>
    <row r="48" spans="1:9" ht="12.75">
      <c r="A48" s="156" t="s">
        <v>365</v>
      </c>
      <c r="B48" s="157" t="s">
        <v>91</v>
      </c>
      <c r="C48" s="158" t="s">
        <v>89</v>
      </c>
      <c r="D48" s="159" t="s">
        <v>253</v>
      </c>
      <c r="E48" s="160" t="s">
        <v>293</v>
      </c>
      <c r="F48" s="161" t="s">
        <v>294</v>
      </c>
      <c r="G48" s="162"/>
      <c r="H48" s="163">
        <f t="shared" si="4"/>
        <v>154.9</v>
      </c>
      <c r="I48" s="163">
        <f t="shared" si="4"/>
        <v>154.9</v>
      </c>
    </row>
    <row r="49" spans="1:9" ht="12.75">
      <c r="A49" s="153" t="s">
        <v>366</v>
      </c>
      <c r="B49" s="144" t="s">
        <v>91</v>
      </c>
      <c r="C49" s="145" t="s">
        <v>89</v>
      </c>
      <c r="D49" s="186" t="s">
        <v>253</v>
      </c>
      <c r="E49" s="187" t="s">
        <v>367</v>
      </c>
      <c r="F49" s="188" t="s">
        <v>294</v>
      </c>
      <c r="G49" s="186"/>
      <c r="H49" s="193">
        <f t="shared" si="4"/>
        <v>154.9</v>
      </c>
      <c r="I49" s="193">
        <f t="shared" si="4"/>
        <v>154.9</v>
      </c>
    </row>
    <row r="50" spans="1:9" ht="38.25">
      <c r="A50" s="153" t="s">
        <v>368</v>
      </c>
      <c r="B50" s="144" t="s">
        <v>91</v>
      </c>
      <c r="C50" s="145" t="s">
        <v>89</v>
      </c>
      <c r="D50" s="186" t="s">
        <v>253</v>
      </c>
      <c r="E50" s="187" t="s">
        <v>367</v>
      </c>
      <c r="F50" s="188" t="s">
        <v>369</v>
      </c>
      <c r="G50" s="186"/>
      <c r="H50" s="179">
        <f>H51+H52</f>
        <v>154.9</v>
      </c>
      <c r="I50" s="179">
        <f>I51+I52</f>
        <v>154.9</v>
      </c>
    </row>
    <row r="51" spans="1:9" ht="38.25">
      <c r="A51" s="153" t="s">
        <v>299</v>
      </c>
      <c r="B51" s="144" t="s">
        <v>91</v>
      </c>
      <c r="C51" s="145" t="s">
        <v>89</v>
      </c>
      <c r="D51" s="186" t="s">
        <v>253</v>
      </c>
      <c r="E51" s="187" t="s">
        <v>367</v>
      </c>
      <c r="F51" s="188" t="s">
        <v>369</v>
      </c>
      <c r="G51" s="186">
        <v>100</v>
      </c>
      <c r="H51" s="179">
        <v>134</v>
      </c>
      <c r="I51" s="179">
        <v>134</v>
      </c>
    </row>
    <row r="52" spans="1:9" ht="12.75">
      <c r="A52" s="153" t="s">
        <v>307</v>
      </c>
      <c r="B52" s="144" t="s">
        <v>91</v>
      </c>
      <c r="C52" s="145" t="s">
        <v>89</v>
      </c>
      <c r="D52" s="186" t="s">
        <v>253</v>
      </c>
      <c r="E52" s="187" t="s">
        <v>367</v>
      </c>
      <c r="F52" s="188" t="s">
        <v>369</v>
      </c>
      <c r="G52" s="186" t="s">
        <v>308</v>
      </c>
      <c r="H52" s="179">
        <f>7+13.9</f>
        <v>20.9</v>
      </c>
      <c r="I52" s="179">
        <f>7+13.9</f>
        <v>20.9</v>
      </c>
    </row>
    <row r="53" spans="1:9" ht="24">
      <c r="A53" s="194" t="s">
        <v>370</v>
      </c>
      <c r="B53" s="176" t="s">
        <v>89</v>
      </c>
      <c r="C53" s="133" t="s">
        <v>85</v>
      </c>
      <c r="D53" s="186"/>
      <c r="E53" s="187"/>
      <c r="F53" s="188" t="s">
        <v>86</v>
      </c>
      <c r="G53" s="98"/>
      <c r="H53" s="199">
        <f>H54</f>
        <v>48.7</v>
      </c>
      <c r="I53" s="199">
        <f>I54</f>
        <v>48.7</v>
      </c>
    </row>
    <row r="54" spans="1:9" s="73" customFormat="1" ht="12.75">
      <c r="A54" s="197" t="s">
        <v>373</v>
      </c>
      <c r="B54" s="198" t="s">
        <v>89</v>
      </c>
      <c r="C54" s="198" t="s">
        <v>118</v>
      </c>
      <c r="D54" s="146"/>
      <c r="E54" s="147"/>
      <c r="F54" s="148"/>
      <c r="G54" s="133"/>
      <c r="H54" s="201">
        <f>H55+H59</f>
        <v>48.7</v>
      </c>
      <c r="I54" s="201">
        <f>I55+I59</f>
        <v>48.7</v>
      </c>
    </row>
    <row r="55" spans="1:9" ht="25.5">
      <c r="A55" s="156" t="s">
        <v>348</v>
      </c>
      <c r="B55" s="157" t="s">
        <v>89</v>
      </c>
      <c r="C55" s="158" t="s">
        <v>118</v>
      </c>
      <c r="D55" s="159" t="s">
        <v>88</v>
      </c>
      <c r="E55" s="160" t="s">
        <v>293</v>
      </c>
      <c r="F55" s="161" t="s">
        <v>294</v>
      </c>
      <c r="G55" s="162"/>
      <c r="H55" s="163">
        <f aca="true" t="shared" si="5" ref="H55:I57">H56</f>
        <v>25</v>
      </c>
      <c r="I55" s="163">
        <f t="shared" si="5"/>
        <v>25</v>
      </c>
    </row>
    <row r="56" spans="1:9" s="73" customFormat="1" ht="51">
      <c r="A56" s="196" t="s">
        <v>374</v>
      </c>
      <c r="B56" s="144" t="s">
        <v>89</v>
      </c>
      <c r="C56" s="145" t="s">
        <v>118</v>
      </c>
      <c r="D56" s="146" t="s">
        <v>88</v>
      </c>
      <c r="E56" s="147" t="s">
        <v>336</v>
      </c>
      <c r="F56" s="148" t="s">
        <v>294</v>
      </c>
      <c r="G56" s="128"/>
      <c r="H56" s="193">
        <f t="shared" si="5"/>
        <v>25</v>
      </c>
      <c r="I56" s="193">
        <f t="shared" si="5"/>
        <v>25</v>
      </c>
    </row>
    <row r="57" spans="1:9" s="73" customFormat="1" ht="66.75" customHeight="1">
      <c r="A57" s="196" t="s">
        <v>376</v>
      </c>
      <c r="B57" s="144" t="s">
        <v>89</v>
      </c>
      <c r="C57" s="145" t="s">
        <v>118</v>
      </c>
      <c r="D57" s="146" t="s">
        <v>88</v>
      </c>
      <c r="E57" s="147" t="s">
        <v>336</v>
      </c>
      <c r="F57" s="148" t="s">
        <v>375</v>
      </c>
      <c r="G57" s="128"/>
      <c r="H57" s="193">
        <f t="shared" si="5"/>
        <v>25</v>
      </c>
      <c r="I57" s="193">
        <f t="shared" si="5"/>
        <v>25</v>
      </c>
    </row>
    <row r="58" spans="1:9" s="73" customFormat="1" ht="12.75">
      <c r="A58" s="153" t="s">
        <v>307</v>
      </c>
      <c r="B58" s="144" t="s">
        <v>89</v>
      </c>
      <c r="C58" s="145" t="s">
        <v>118</v>
      </c>
      <c r="D58" s="146" t="s">
        <v>88</v>
      </c>
      <c r="E58" s="147" t="s">
        <v>336</v>
      </c>
      <c r="F58" s="148" t="s">
        <v>375</v>
      </c>
      <c r="G58" s="147">
        <v>200</v>
      </c>
      <c r="H58" s="193">
        <v>25</v>
      </c>
      <c r="I58" s="193">
        <v>25</v>
      </c>
    </row>
    <row r="59" spans="1:9" s="73" customFormat="1" ht="38.25">
      <c r="A59" s="156" t="s">
        <v>377</v>
      </c>
      <c r="B59" s="157" t="s">
        <v>89</v>
      </c>
      <c r="C59" s="158" t="s">
        <v>118</v>
      </c>
      <c r="D59" s="159" t="s">
        <v>93</v>
      </c>
      <c r="E59" s="160" t="s">
        <v>293</v>
      </c>
      <c r="F59" s="161" t="s">
        <v>294</v>
      </c>
      <c r="G59" s="162"/>
      <c r="H59" s="163">
        <f aca="true" t="shared" si="6" ref="H59:I61">H60</f>
        <v>23.7</v>
      </c>
      <c r="I59" s="163">
        <f t="shared" si="6"/>
        <v>23.7</v>
      </c>
    </row>
    <row r="60" spans="1:9" s="73" customFormat="1" ht="51">
      <c r="A60" s="196" t="s">
        <v>378</v>
      </c>
      <c r="B60" s="144" t="s">
        <v>89</v>
      </c>
      <c r="C60" s="145" t="s">
        <v>118</v>
      </c>
      <c r="D60" s="146" t="s">
        <v>93</v>
      </c>
      <c r="E60" s="147" t="s">
        <v>336</v>
      </c>
      <c r="F60" s="148" t="s">
        <v>294</v>
      </c>
      <c r="G60" s="147"/>
      <c r="H60" s="193">
        <f t="shared" si="6"/>
        <v>23.7</v>
      </c>
      <c r="I60" s="193">
        <f t="shared" si="6"/>
        <v>23.7</v>
      </c>
    </row>
    <row r="61" spans="1:9" ht="76.5">
      <c r="A61" s="200" t="s">
        <v>379</v>
      </c>
      <c r="B61" s="144" t="s">
        <v>89</v>
      </c>
      <c r="C61" s="145" t="s">
        <v>118</v>
      </c>
      <c r="D61" s="146" t="s">
        <v>93</v>
      </c>
      <c r="E61" s="147" t="s">
        <v>336</v>
      </c>
      <c r="F61" s="148" t="s">
        <v>375</v>
      </c>
      <c r="G61" s="128"/>
      <c r="H61" s="193">
        <f t="shared" si="6"/>
        <v>23.7</v>
      </c>
      <c r="I61" s="193">
        <f t="shared" si="6"/>
        <v>23.7</v>
      </c>
    </row>
    <row r="62" spans="1:9" ht="12.75">
      <c r="A62" s="153" t="s">
        <v>307</v>
      </c>
      <c r="B62" s="144" t="s">
        <v>89</v>
      </c>
      <c r="C62" s="145" t="s">
        <v>118</v>
      </c>
      <c r="D62" s="146" t="s">
        <v>93</v>
      </c>
      <c r="E62" s="147" t="s">
        <v>336</v>
      </c>
      <c r="F62" s="148" t="s">
        <v>375</v>
      </c>
      <c r="G62" s="147">
        <v>200</v>
      </c>
      <c r="H62" s="193">
        <v>23.7</v>
      </c>
      <c r="I62" s="193">
        <v>23.7</v>
      </c>
    </row>
    <row r="63" spans="1:9" ht="12.75">
      <c r="A63" s="202" t="s">
        <v>380</v>
      </c>
      <c r="B63" s="176" t="s">
        <v>93</v>
      </c>
      <c r="C63" s="176"/>
      <c r="D63" s="146"/>
      <c r="E63" s="147"/>
      <c r="F63" s="148"/>
      <c r="G63" s="203"/>
      <c r="H63" s="129">
        <f>H64</f>
        <v>1220.7</v>
      </c>
      <c r="I63" s="129">
        <f>I64</f>
        <v>740.8</v>
      </c>
    </row>
    <row r="64" spans="1:9" ht="12.75">
      <c r="A64" s="130" t="s">
        <v>161</v>
      </c>
      <c r="B64" s="176" t="s">
        <v>93</v>
      </c>
      <c r="C64" s="176" t="s">
        <v>120</v>
      </c>
      <c r="D64" s="146"/>
      <c r="E64" s="147"/>
      <c r="F64" s="148"/>
      <c r="G64" s="203"/>
      <c r="H64" s="129">
        <f>H65+H72</f>
        <v>1220.7</v>
      </c>
      <c r="I64" s="129">
        <f>I65+I72</f>
        <v>740.8</v>
      </c>
    </row>
    <row r="65" spans="1:9" ht="25.5">
      <c r="A65" s="156" t="s">
        <v>381</v>
      </c>
      <c r="B65" s="157" t="s">
        <v>93</v>
      </c>
      <c r="C65" s="158" t="s">
        <v>120</v>
      </c>
      <c r="D65" s="159" t="s">
        <v>91</v>
      </c>
      <c r="E65" s="160" t="s">
        <v>293</v>
      </c>
      <c r="F65" s="161" t="s">
        <v>294</v>
      </c>
      <c r="G65" s="162"/>
      <c r="H65" s="163">
        <f>H66+H69</f>
        <v>270.7</v>
      </c>
      <c r="I65" s="163">
        <f>I66+I69</f>
        <v>240.8</v>
      </c>
    </row>
    <row r="66" spans="1:9" ht="38.25">
      <c r="A66" s="200" t="s">
        <v>382</v>
      </c>
      <c r="B66" s="144" t="s">
        <v>93</v>
      </c>
      <c r="C66" s="145" t="s">
        <v>120</v>
      </c>
      <c r="D66" s="146" t="s">
        <v>91</v>
      </c>
      <c r="E66" s="147" t="s">
        <v>344</v>
      </c>
      <c r="F66" s="148" t="s">
        <v>294</v>
      </c>
      <c r="G66" s="128"/>
      <c r="H66" s="193">
        <f>H67</f>
        <v>93.7</v>
      </c>
      <c r="I66" s="193">
        <f>I67</f>
        <v>123.7</v>
      </c>
    </row>
    <row r="67" spans="1:9" ht="36">
      <c r="A67" s="109" t="s">
        <v>384</v>
      </c>
      <c r="B67" s="144" t="s">
        <v>93</v>
      </c>
      <c r="C67" s="145" t="s">
        <v>120</v>
      </c>
      <c r="D67" s="146" t="s">
        <v>91</v>
      </c>
      <c r="E67" s="147" t="s">
        <v>344</v>
      </c>
      <c r="F67" s="148" t="s">
        <v>383</v>
      </c>
      <c r="G67" s="128"/>
      <c r="H67" s="193">
        <f>H68</f>
        <v>93.7</v>
      </c>
      <c r="I67" s="193">
        <f>I68</f>
        <v>123.7</v>
      </c>
    </row>
    <row r="68" spans="1:9" ht="12.75">
      <c r="A68" s="153" t="s">
        <v>307</v>
      </c>
      <c r="B68" s="144" t="s">
        <v>93</v>
      </c>
      <c r="C68" s="145" t="s">
        <v>120</v>
      </c>
      <c r="D68" s="146" t="s">
        <v>91</v>
      </c>
      <c r="E68" s="147" t="s">
        <v>344</v>
      </c>
      <c r="F68" s="148" t="s">
        <v>383</v>
      </c>
      <c r="G68" s="147">
        <v>200</v>
      </c>
      <c r="H68" s="193">
        <v>93.7</v>
      </c>
      <c r="I68" s="193">
        <v>123.7</v>
      </c>
    </row>
    <row r="69" spans="1:9" ht="87.75" customHeight="1">
      <c r="A69" s="204" t="s">
        <v>386</v>
      </c>
      <c r="B69" s="144" t="s">
        <v>93</v>
      </c>
      <c r="C69" s="145" t="s">
        <v>120</v>
      </c>
      <c r="D69" s="146" t="s">
        <v>91</v>
      </c>
      <c r="E69" s="147" t="s">
        <v>385</v>
      </c>
      <c r="F69" s="148" t="s">
        <v>294</v>
      </c>
      <c r="G69" s="128"/>
      <c r="H69" s="193">
        <f>H70</f>
        <v>177</v>
      </c>
      <c r="I69" s="193">
        <f>I70</f>
        <v>117.1</v>
      </c>
    </row>
    <row r="70" spans="1:9" ht="72">
      <c r="A70" s="109" t="s">
        <v>388</v>
      </c>
      <c r="B70" s="144" t="s">
        <v>93</v>
      </c>
      <c r="C70" s="145" t="s">
        <v>120</v>
      </c>
      <c r="D70" s="146" t="s">
        <v>91</v>
      </c>
      <c r="E70" s="147" t="s">
        <v>385</v>
      </c>
      <c r="F70" s="148" t="s">
        <v>387</v>
      </c>
      <c r="G70" s="128"/>
      <c r="H70" s="193">
        <f>H71</f>
        <v>177</v>
      </c>
      <c r="I70" s="193">
        <f>I71</f>
        <v>117.1</v>
      </c>
    </row>
    <row r="71" spans="1:9" s="74" customFormat="1" ht="12.75">
      <c r="A71" s="153" t="s">
        <v>307</v>
      </c>
      <c r="B71" s="144" t="s">
        <v>93</v>
      </c>
      <c r="C71" s="145" t="s">
        <v>120</v>
      </c>
      <c r="D71" s="146" t="s">
        <v>91</v>
      </c>
      <c r="E71" s="147" t="s">
        <v>385</v>
      </c>
      <c r="F71" s="148" t="s">
        <v>387</v>
      </c>
      <c r="G71" s="147">
        <v>200</v>
      </c>
      <c r="H71" s="193">
        <v>177</v>
      </c>
      <c r="I71" s="193">
        <v>117.1</v>
      </c>
    </row>
    <row r="72" spans="1:9" s="74" customFormat="1" ht="12.75">
      <c r="A72" s="156" t="s">
        <v>311</v>
      </c>
      <c r="B72" s="157" t="s">
        <v>93</v>
      </c>
      <c r="C72" s="158" t="s">
        <v>120</v>
      </c>
      <c r="D72" s="159" t="s">
        <v>312</v>
      </c>
      <c r="E72" s="160" t="s">
        <v>293</v>
      </c>
      <c r="F72" s="161" t="s">
        <v>294</v>
      </c>
      <c r="G72" s="162"/>
      <c r="H72" s="163">
        <f aca="true" t="shared" si="7" ref="H72:I74">H73</f>
        <v>950</v>
      </c>
      <c r="I72" s="163">
        <f t="shared" si="7"/>
        <v>500</v>
      </c>
    </row>
    <row r="73" spans="1:9" s="74" customFormat="1" ht="24">
      <c r="A73" s="205" t="s">
        <v>389</v>
      </c>
      <c r="B73" s="198" t="s">
        <v>93</v>
      </c>
      <c r="C73" s="198" t="s">
        <v>120</v>
      </c>
      <c r="D73" s="167" t="s">
        <v>312</v>
      </c>
      <c r="E73" s="168" t="s">
        <v>390</v>
      </c>
      <c r="F73" s="206" t="s">
        <v>294</v>
      </c>
      <c r="G73" s="128"/>
      <c r="H73" s="199">
        <f t="shared" si="7"/>
        <v>950</v>
      </c>
      <c r="I73" s="199">
        <f t="shared" si="7"/>
        <v>500</v>
      </c>
    </row>
    <row r="74" spans="1:9" s="74" customFormat="1" ht="38.25">
      <c r="A74" s="153" t="s">
        <v>391</v>
      </c>
      <c r="B74" s="207" t="s">
        <v>93</v>
      </c>
      <c r="C74" s="207" t="s">
        <v>120</v>
      </c>
      <c r="D74" s="146" t="s">
        <v>312</v>
      </c>
      <c r="E74" s="147" t="s">
        <v>390</v>
      </c>
      <c r="F74" s="148" t="s">
        <v>392</v>
      </c>
      <c r="G74" s="208"/>
      <c r="H74" s="195">
        <f t="shared" si="7"/>
        <v>950</v>
      </c>
      <c r="I74" s="195">
        <f t="shared" si="7"/>
        <v>500</v>
      </c>
    </row>
    <row r="75" spans="1:9" s="74" customFormat="1" ht="12.75">
      <c r="A75" s="153" t="s">
        <v>307</v>
      </c>
      <c r="B75" s="207" t="s">
        <v>93</v>
      </c>
      <c r="C75" s="207" t="s">
        <v>120</v>
      </c>
      <c r="D75" s="146" t="s">
        <v>312</v>
      </c>
      <c r="E75" s="147" t="s">
        <v>390</v>
      </c>
      <c r="F75" s="148" t="s">
        <v>392</v>
      </c>
      <c r="G75" s="209">
        <v>200</v>
      </c>
      <c r="H75" s="195">
        <v>950</v>
      </c>
      <c r="I75" s="195">
        <v>500</v>
      </c>
    </row>
    <row r="76" spans="1:9" ht="14.25">
      <c r="A76" s="122" t="s">
        <v>96</v>
      </c>
      <c r="B76" s="133" t="s">
        <v>94</v>
      </c>
      <c r="C76" s="133" t="s">
        <v>85</v>
      </c>
      <c r="D76" s="146"/>
      <c r="E76" s="147"/>
      <c r="F76" s="148" t="s">
        <v>86</v>
      </c>
      <c r="G76" s="128" t="s">
        <v>84</v>
      </c>
      <c r="H76" s="199">
        <f>H77+H87+H118</f>
        <v>6857.599999999999</v>
      </c>
      <c r="I76" s="199">
        <f>I77+I87+I118</f>
        <v>15510.9</v>
      </c>
    </row>
    <row r="77" spans="1:9" ht="12.75">
      <c r="A77" s="219" t="s">
        <v>97</v>
      </c>
      <c r="B77" s="133" t="s">
        <v>94</v>
      </c>
      <c r="C77" s="133" t="s">
        <v>88</v>
      </c>
      <c r="D77" s="146"/>
      <c r="E77" s="147"/>
      <c r="F77" s="148" t="s">
        <v>86</v>
      </c>
      <c r="G77" s="128" t="s">
        <v>84</v>
      </c>
      <c r="H77" s="199">
        <f>H78</f>
        <v>331.2</v>
      </c>
      <c r="I77" s="199">
        <f>I78</f>
        <v>350</v>
      </c>
    </row>
    <row r="78" spans="1:9" ht="25.5">
      <c r="A78" s="156" t="s">
        <v>348</v>
      </c>
      <c r="B78" s="157" t="s">
        <v>94</v>
      </c>
      <c r="C78" s="158" t="s">
        <v>88</v>
      </c>
      <c r="D78" s="159" t="s">
        <v>88</v>
      </c>
      <c r="E78" s="160" t="s">
        <v>293</v>
      </c>
      <c r="F78" s="161" t="s">
        <v>294</v>
      </c>
      <c r="G78" s="162"/>
      <c r="H78" s="163">
        <f>H79+H84</f>
        <v>331.2</v>
      </c>
      <c r="I78" s="163">
        <f>I79+I84</f>
        <v>350</v>
      </c>
    </row>
    <row r="79" spans="1:9" ht="55.5" customHeight="1">
      <c r="A79" s="218" t="s">
        <v>397</v>
      </c>
      <c r="B79" s="217" t="s">
        <v>94</v>
      </c>
      <c r="C79" s="217" t="s">
        <v>88</v>
      </c>
      <c r="D79" s="146" t="s">
        <v>88</v>
      </c>
      <c r="E79" s="147" t="s">
        <v>344</v>
      </c>
      <c r="F79" s="148" t="s">
        <v>294</v>
      </c>
      <c r="G79" s="208"/>
      <c r="H79" s="195">
        <f>H80+H82</f>
        <v>181.2</v>
      </c>
      <c r="I79" s="195">
        <f>I80+I82</f>
        <v>200</v>
      </c>
    </row>
    <row r="80" spans="1:9" ht="63.75">
      <c r="A80" s="218" t="s">
        <v>400</v>
      </c>
      <c r="B80" s="217" t="s">
        <v>94</v>
      </c>
      <c r="C80" s="217" t="s">
        <v>88</v>
      </c>
      <c r="D80" s="146" t="s">
        <v>88</v>
      </c>
      <c r="E80" s="147" t="s">
        <v>344</v>
      </c>
      <c r="F80" s="148" t="s">
        <v>398</v>
      </c>
      <c r="G80" s="208"/>
      <c r="H80" s="195">
        <f>H81</f>
        <v>81.2</v>
      </c>
      <c r="I80" s="195">
        <f>I81</f>
        <v>100</v>
      </c>
    </row>
    <row r="81" spans="1:9" ht="12.75">
      <c r="A81" s="218" t="s">
        <v>307</v>
      </c>
      <c r="B81" s="217" t="s">
        <v>94</v>
      </c>
      <c r="C81" s="217" t="s">
        <v>88</v>
      </c>
      <c r="D81" s="146" t="s">
        <v>88</v>
      </c>
      <c r="E81" s="147" t="s">
        <v>344</v>
      </c>
      <c r="F81" s="148" t="s">
        <v>398</v>
      </c>
      <c r="G81" s="208">
        <v>200</v>
      </c>
      <c r="H81" s="195">
        <v>81.2</v>
      </c>
      <c r="I81" s="195">
        <v>100</v>
      </c>
    </row>
    <row r="82" spans="1:9" ht="63.75">
      <c r="A82" s="218" t="s">
        <v>401</v>
      </c>
      <c r="B82" s="217" t="s">
        <v>94</v>
      </c>
      <c r="C82" s="217" t="s">
        <v>88</v>
      </c>
      <c r="D82" s="146" t="s">
        <v>88</v>
      </c>
      <c r="E82" s="147" t="s">
        <v>344</v>
      </c>
      <c r="F82" s="148" t="s">
        <v>399</v>
      </c>
      <c r="G82" s="208"/>
      <c r="H82" s="195">
        <f>H83</f>
        <v>100</v>
      </c>
      <c r="I82" s="195">
        <f>I83</f>
        <v>100</v>
      </c>
    </row>
    <row r="83" spans="1:9" s="73" customFormat="1" ht="12.75">
      <c r="A83" s="218" t="s">
        <v>307</v>
      </c>
      <c r="B83" s="217" t="s">
        <v>94</v>
      </c>
      <c r="C83" s="217" t="s">
        <v>88</v>
      </c>
      <c r="D83" s="146" t="s">
        <v>88</v>
      </c>
      <c r="E83" s="147" t="s">
        <v>344</v>
      </c>
      <c r="F83" s="148" t="s">
        <v>399</v>
      </c>
      <c r="G83" s="208">
        <v>200</v>
      </c>
      <c r="H83" s="195">
        <v>100</v>
      </c>
      <c r="I83" s="195">
        <v>100</v>
      </c>
    </row>
    <row r="84" spans="1:9" ht="76.5">
      <c r="A84" s="218" t="s">
        <v>402</v>
      </c>
      <c r="B84" s="217" t="s">
        <v>94</v>
      </c>
      <c r="C84" s="217" t="s">
        <v>88</v>
      </c>
      <c r="D84" s="146" t="s">
        <v>88</v>
      </c>
      <c r="E84" s="147" t="s">
        <v>390</v>
      </c>
      <c r="F84" s="148" t="s">
        <v>294</v>
      </c>
      <c r="G84" s="208"/>
      <c r="H84" s="195">
        <f>H85</f>
        <v>150</v>
      </c>
      <c r="I84" s="195">
        <f>I85</f>
        <v>150</v>
      </c>
    </row>
    <row r="85" spans="1:9" ht="81.75" customHeight="1">
      <c r="A85" s="218" t="s">
        <v>403</v>
      </c>
      <c r="B85" s="217" t="s">
        <v>94</v>
      </c>
      <c r="C85" s="217" t="s">
        <v>88</v>
      </c>
      <c r="D85" s="146" t="s">
        <v>88</v>
      </c>
      <c r="E85" s="147" t="s">
        <v>390</v>
      </c>
      <c r="F85" s="148" t="s">
        <v>399</v>
      </c>
      <c r="G85" s="208"/>
      <c r="H85" s="195">
        <f>H86</f>
        <v>150</v>
      </c>
      <c r="I85" s="195">
        <f>I86</f>
        <v>150</v>
      </c>
    </row>
    <row r="86" spans="1:9" ht="12.75">
      <c r="A86" s="218" t="s">
        <v>307</v>
      </c>
      <c r="B86" s="217" t="s">
        <v>94</v>
      </c>
      <c r="C86" s="217" t="s">
        <v>88</v>
      </c>
      <c r="D86" s="146" t="s">
        <v>88</v>
      </c>
      <c r="E86" s="147" t="s">
        <v>390</v>
      </c>
      <c r="F86" s="148" t="s">
        <v>399</v>
      </c>
      <c r="G86" s="208">
        <v>200</v>
      </c>
      <c r="H86" s="195">
        <v>150</v>
      </c>
      <c r="I86" s="195">
        <v>150</v>
      </c>
    </row>
    <row r="87" spans="1:9" ht="12.75">
      <c r="A87" s="219" t="s">
        <v>79</v>
      </c>
      <c r="B87" s="215" t="s">
        <v>94</v>
      </c>
      <c r="C87" s="215" t="s">
        <v>91</v>
      </c>
      <c r="D87" s="167"/>
      <c r="E87" s="168"/>
      <c r="F87" s="206"/>
      <c r="G87" s="128"/>
      <c r="H87" s="199">
        <f>H88+H114+H104</f>
        <v>5563</v>
      </c>
      <c r="I87" s="199">
        <f>I88+I114+I104</f>
        <v>14187.9</v>
      </c>
    </row>
    <row r="88" spans="1:9" s="73" customFormat="1" ht="25.5">
      <c r="A88" s="156" t="s">
        <v>348</v>
      </c>
      <c r="B88" s="157" t="s">
        <v>94</v>
      </c>
      <c r="C88" s="158" t="s">
        <v>91</v>
      </c>
      <c r="D88" s="159" t="s">
        <v>88</v>
      </c>
      <c r="E88" s="160" t="s">
        <v>293</v>
      </c>
      <c r="F88" s="161" t="s">
        <v>294</v>
      </c>
      <c r="G88" s="162"/>
      <c r="H88" s="163">
        <f>H89+H98+H101</f>
        <v>493</v>
      </c>
      <c r="I88" s="163">
        <f>I89+I98+I101</f>
        <v>617.9</v>
      </c>
    </row>
    <row r="89" spans="1:9" ht="51">
      <c r="A89" s="218" t="s">
        <v>404</v>
      </c>
      <c r="B89" s="217" t="s">
        <v>94</v>
      </c>
      <c r="C89" s="217" t="s">
        <v>91</v>
      </c>
      <c r="D89" s="146" t="s">
        <v>88</v>
      </c>
      <c r="E89" s="147" t="s">
        <v>336</v>
      </c>
      <c r="F89" s="148" t="s">
        <v>294</v>
      </c>
      <c r="G89" s="208"/>
      <c r="H89" s="195">
        <f>H90+H92+H94+H96</f>
        <v>340</v>
      </c>
      <c r="I89" s="195">
        <f>I90+I92+I94+I96</f>
        <v>317.9</v>
      </c>
    </row>
    <row r="90" spans="1:9" ht="63.75">
      <c r="A90" s="218" t="s">
        <v>406</v>
      </c>
      <c r="B90" s="217" t="s">
        <v>94</v>
      </c>
      <c r="C90" s="217" t="s">
        <v>91</v>
      </c>
      <c r="D90" s="146" t="s">
        <v>88</v>
      </c>
      <c r="E90" s="147" t="s">
        <v>336</v>
      </c>
      <c r="F90" s="148" t="s">
        <v>405</v>
      </c>
      <c r="G90" s="208"/>
      <c r="H90" s="195">
        <f>H91</f>
        <v>110</v>
      </c>
      <c r="I90" s="195">
        <f>I91</f>
        <v>95</v>
      </c>
    </row>
    <row r="91" spans="1:9" ht="12.75">
      <c r="A91" s="218" t="s">
        <v>307</v>
      </c>
      <c r="B91" s="217" t="s">
        <v>94</v>
      </c>
      <c r="C91" s="217" t="s">
        <v>91</v>
      </c>
      <c r="D91" s="146" t="s">
        <v>88</v>
      </c>
      <c r="E91" s="147" t="s">
        <v>336</v>
      </c>
      <c r="F91" s="148" t="s">
        <v>405</v>
      </c>
      <c r="G91" s="208">
        <v>200</v>
      </c>
      <c r="H91" s="195">
        <v>110</v>
      </c>
      <c r="I91" s="195">
        <v>95</v>
      </c>
    </row>
    <row r="92" spans="1:9" ht="51" customHeight="1">
      <c r="A92" s="218" t="s">
        <v>407</v>
      </c>
      <c r="B92" s="217" t="s">
        <v>94</v>
      </c>
      <c r="C92" s="217" t="s">
        <v>91</v>
      </c>
      <c r="D92" s="146" t="s">
        <v>88</v>
      </c>
      <c r="E92" s="147" t="s">
        <v>336</v>
      </c>
      <c r="F92" s="148" t="s">
        <v>410</v>
      </c>
      <c r="G92" s="208"/>
      <c r="H92" s="195">
        <f>H93</f>
        <v>80</v>
      </c>
      <c r="I92" s="195">
        <f>I93</f>
        <v>40</v>
      </c>
    </row>
    <row r="93" spans="1:9" s="73" customFormat="1" ht="24">
      <c r="A93" s="220" t="s">
        <v>411</v>
      </c>
      <c r="B93" s="217" t="s">
        <v>94</v>
      </c>
      <c r="C93" s="217" t="s">
        <v>91</v>
      </c>
      <c r="D93" s="146" t="s">
        <v>88</v>
      </c>
      <c r="E93" s="147" t="s">
        <v>336</v>
      </c>
      <c r="F93" s="148" t="s">
        <v>410</v>
      </c>
      <c r="G93" s="208">
        <v>400</v>
      </c>
      <c r="H93" s="195">
        <v>80</v>
      </c>
      <c r="I93" s="195">
        <v>40</v>
      </c>
    </row>
    <row r="94" spans="1:9" ht="63.75">
      <c r="A94" s="218" t="s">
        <v>409</v>
      </c>
      <c r="B94" s="217" t="s">
        <v>94</v>
      </c>
      <c r="C94" s="217" t="s">
        <v>91</v>
      </c>
      <c r="D94" s="146" t="s">
        <v>88</v>
      </c>
      <c r="E94" s="147" t="s">
        <v>336</v>
      </c>
      <c r="F94" s="148" t="s">
        <v>412</v>
      </c>
      <c r="G94" s="208"/>
      <c r="H94" s="195">
        <f>H95</f>
        <v>80</v>
      </c>
      <c r="I94" s="195">
        <f>I95</f>
        <v>112.9</v>
      </c>
    </row>
    <row r="95" spans="1:9" ht="12.75">
      <c r="A95" s="218" t="s">
        <v>307</v>
      </c>
      <c r="B95" s="217" t="s">
        <v>94</v>
      </c>
      <c r="C95" s="217" t="s">
        <v>91</v>
      </c>
      <c r="D95" s="146" t="s">
        <v>88</v>
      </c>
      <c r="E95" s="147" t="s">
        <v>336</v>
      </c>
      <c r="F95" s="148" t="s">
        <v>412</v>
      </c>
      <c r="G95" s="208">
        <v>200</v>
      </c>
      <c r="H95" s="195">
        <v>80</v>
      </c>
      <c r="I95" s="195">
        <v>112.9</v>
      </c>
    </row>
    <row r="96" spans="1:9" s="73" customFormat="1" ht="63.75">
      <c r="A96" s="218" t="s">
        <v>408</v>
      </c>
      <c r="B96" s="217" t="s">
        <v>94</v>
      </c>
      <c r="C96" s="217" t="s">
        <v>91</v>
      </c>
      <c r="D96" s="146" t="s">
        <v>88</v>
      </c>
      <c r="E96" s="147" t="s">
        <v>336</v>
      </c>
      <c r="F96" s="148" t="s">
        <v>413</v>
      </c>
      <c r="G96" s="208"/>
      <c r="H96" s="195">
        <f>H97</f>
        <v>70</v>
      </c>
      <c r="I96" s="195">
        <f>I97</f>
        <v>70</v>
      </c>
    </row>
    <row r="97" spans="1:9" ht="12.75">
      <c r="A97" s="218" t="s">
        <v>307</v>
      </c>
      <c r="B97" s="217" t="s">
        <v>94</v>
      </c>
      <c r="C97" s="217" t="s">
        <v>91</v>
      </c>
      <c r="D97" s="146" t="s">
        <v>88</v>
      </c>
      <c r="E97" s="147" t="s">
        <v>336</v>
      </c>
      <c r="F97" s="148" t="s">
        <v>413</v>
      </c>
      <c r="G97" s="208">
        <v>200</v>
      </c>
      <c r="H97" s="195">
        <v>70</v>
      </c>
      <c r="I97" s="195">
        <v>70</v>
      </c>
    </row>
    <row r="98" spans="1:9" ht="51">
      <c r="A98" s="218" t="s">
        <v>414</v>
      </c>
      <c r="B98" s="217" t="s">
        <v>94</v>
      </c>
      <c r="C98" s="217" t="s">
        <v>91</v>
      </c>
      <c r="D98" s="146" t="s">
        <v>88</v>
      </c>
      <c r="E98" s="147" t="s">
        <v>296</v>
      </c>
      <c r="F98" s="148"/>
      <c r="G98" s="208"/>
      <c r="H98" s="221">
        <f>H99</f>
        <v>0</v>
      </c>
      <c r="I98" s="221">
        <f>I99</f>
        <v>100</v>
      </c>
    </row>
    <row r="99" spans="1:9" ht="48">
      <c r="A99" s="220" t="s">
        <v>56</v>
      </c>
      <c r="B99" s="217" t="s">
        <v>94</v>
      </c>
      <c r="C99" s="217" t="s">
        <v>91</v>
      </c>
      <c r="D99" s="146" t="s">
        <v>88</v>
      </c>
      <c r="E99" s="147" t="s">
        <v>296</v>
      </c>
      <c r="F99" s="148" t="s">
        <v>55</v>
      </c>
      <c r="G99" s="148"/>
      <c r="H99" s="221">
        <f>H100</f>
        <v>0</v>
      </c>
      <c r="I99" s="221">
        <f>I100</f>
        <v>100</v>
      </c>
    </row>
    <row r="100" spans="1:9" ht="24">
      <c r="A100" s="220" t="s">
        <v>411</v>
      </c>
      <c r="B100" s="217" t="s">
        <v>94</v>
      </c>
      <c r="C100" s="217" t="s">
        <v>91</v>
      </c>
      <c r="D100" s="146" t="s">
        <v>88</v>
      </c>
      <c r="E100" s="147" t="s">
        <v>296</v>
      </c>
      <c r="F100" s="148" t="s">
        <v>55</v>
      </c>
      <c r="G100" s="148">
        <v>400</v>
      </c>
      <c r="H100" s="221"/>
      <c r="I100" s="221">
        <v>100</v>
      </c>
    </row>
    <row r="101" spans="1:9" ht="54.75" customHeight="1">
      <c r="A101" s="218" t="s">
        <v>421</v>
      </c>
      <c r="B101" s="217" t="s">
        <v>94</v>
      </c>
      <c r="C101" s="217" t="s">
        <v>91</v>
      </c>
      <c r="D101" s="146" t="s">
        <v>88</v>
      </c>
      <c r="E101" s="147" t="s">
        <v>385</v>
      </c>
      <c r="F101" s="148"/>
      <c r="G101" s="208"/>
      <c r="H101" s="221">
        <f>H102</f>
        <v>153</v>
      </c>
      <c r="I101" s="221">
        <f>I102</f>
        <v>200</v>
      </c>
    </row>
    <row r="102" spans="1:9" s="73" customFormat="1" ht="63.75">
      <c r="A102" s="200" t="s">
        <v>422</v>
      </c>
      <c r="B102" s="217" t="s">
        <v>94</v>
      </c>
      <c r="C102" s="217" t="s">
        <v>91</v>
      </c>
      <c r="D102" s="146" t="s">
        <v>88</v>
      </c>
      <c r="E102" s="147" t="s">
        <v>385</v>
      </c>
      <c r="F102" s="148" t="s">
        <v>405</v>
      </c>
      <c r="G102" s="148"/>
      <c r="H102" s="221">
        <f>H103</f>
        <v>153</v>
      </c>
      <c r="I102" s="221">
        <f>I103</f>
        <v>200</v>
      </c>
    </row>
    <row r="103" spans="1:9" ht="12.75">
      <c r="A103" s="218" t="s">
        <v>307</v>
      </c>
      <c r="B103" s="217" t="s">
        <v>94</v>
      </c>
      <c r="C103" s="217" t="s">
        <v>91</v>
      </c>
      <c r="D103" s="146" t="s">
        <v>88</v>
      </c>
      <c r="E103" s="147" t="s">
        <v>385</v>
      </c>
      <c r="F103" s="148" t="s">
        <v>405</v>
      </c>
      <c r="G103" s="148" t="s">
        <v>308</v>
      </c>
      <c r="H103" s="195">
        <v>153</v>
      </c>
      <c r="I103" s="195">
        <v>200</v>
      </c>
    </row>
    <row r="104" spans="1:9" ht="12.75">
      <c r="A104" s="156" t="s">
        <v>311</v>
      </c>
      <c r="B104" s="157" t="s">
        <v>94</v>
      </c>
      <c r="C104" s="158" t="s">
        <v>91</v>
      </c>
      <c r="D104" s="159" t="s">
        <v>312</v>
      </c>
      <c r="E104" s="160"/>
      <c r="F104" s="161"/>
      <c r="G104" s="162"/>
      <c r="H104" s="163">
        <f>H105</f>
        <v>5000</v>
      </c>
      <c r="I104" s="163">
        <f>I105</f>
        <v>13500</v>
      </c>
    </row>
    <row r="105" spans="1:9" ht="25.5">
      <c r="A105" s="153" t="s">
        <v>389</v>
      </c>
      <c r="B105" s="223" t="s">
        <v>94</v>
      </c>
      <c r="C105" s="223" t="s">
        <v>91</v>
      </c>
      <c r="D105" s="146" t="s">
        <v>312</v>
      </c>
      <c r="E105" s="147" t="s">
        <v>390</v>
      </c>
      <c r="F105" s="148" t="s">
        <v>294</v>
      </c>
      <c r="G105" s="208"/>
      <c r="H105" s="195">
        <f>H106+H108+H110+H112</f>
        <v>5000</v>
      </c>
      <c r="I105" s="195">
        <f>I106+I108+I110+I112</f>
        <v>13500</v>
      </c>
    </row>
    <row r="106" spans="1:9" ht="24">
      <c r="A106" s="175" t="s">
        <v>57</v>
      </c>
      <c r="B106" s="223" t="s">
        <v>94</v>
      </c>
      <c r="C106" s="223" t="s">
        <v>91</v>
      </c>
      <c r="D106" s="146" t="s">
        <v>312</v>
      </c>
      <c r="E106" s="147" t="s">
        <v>390</v>
      </c>
      <c r="F106" s="148" t="s">
        <v>58</v>
      </c>
      <c r="G106" s="208"/>
      <c r="H106" s="195">
        <f>H107</f>
        <v>0</v>
      </c>
      <c r="I106" s="195">
        <f>I107</f>
        <v>2500</v>
      </c>
    </row>
    <row r="107" spans="1:9" ht="24">
      <c r="A107" s="220" t="s">
        <v>411</v>
      </c>
      <c r="B107" s="223" t="s">
        <v>94</v>
      </c>
      <c r="C107" s="223" t="s">
        <v>91</v>
      </c>
      <c r="D107" s="146" t="s">
        <v>312</v>
      </c>
      <c r="E107" s="147" t="s">
        <v>390</v>
      </c>
      <c r="F107" s="148" t="s">
        <v>58</v>
      </c>
      <c r="G107" s="148">
        <v>400</v>
      </c>
      <c r="H107" s="195"/>
      <c r="I107" s="195">
        <v>2500</v>
      </c>
    </row>
    <row r="108" spans="1:9" ht="24">
      <c r="A108" s="175" t="s">
        <v>60</v>
      </c>
      <c r="B108" s="223" t="s">
        <v>94</v>
      </c>
      <c r="C108" s="223" t="s">
        <v>91</v>
      </c>
      <c r="D108" s="146" t="s">
        <v>312</v>
      </c>
      <c r="E108" s="147" t="s">
        <v>390</v>
      </c>
      <c r="F108" s="148" t="s">
        <v>59</v>
      </c>
      <c r="G108" s="148"/>
      <c r="H108" s="195">
        <f>H109</f>
        <v>0</v>
      </c>
      <c r="I108" s="195">
        <f>I109</f>
        <v>7000</v>
      </c>
    </row>
    <row r="109" spans="1:9" ht="24">
      <c r="A109" s="220" t="s">
        <v>411</v>
      </c>
      <c r="B109" s="223" t="s">
        <v>94</v>
      </c>
      <c r="C109" s="223" t="s">
        <v>91</v>
      </c>
      <c r="D109" s="146" t="s">
        <v>312</v>
      </c>
      <c r="E109" s="147" t="s">
        <v>390</v>
      </c>
      <c r="F109" s="148" t="s">
        <v>59</v>
      </c>
      <c r="G109" s="148">
        <v>400</v>
      </c>
      <c r="H109" s="195"/>
      <c r="I109" s="195">
        <v>7000</v>
      </c>
    </row>
    <row r="110" spans="1:9" ht="24">
      <c r="A110" s="175" t="s">
        <v>62</v>
      </c>
      <c r="B110" s="223" t="s">
        <v>94</v>
      </c>
      <c r="C110" s="223" t="s">
        <v>91</v>
      </c>
      <c r="D110" s="146" t="s">
        <v>312</v>
      </c>
      <c r="E110" s="147" t="s">
        <v>390</v>
      </c>
      <c r="F110" s="148" t="s">
        <v>61</v>
      </c>
      <c r="G110" s="148"/>
      <c r="H110" s="195">
        <f>H111</f>
        <v>0</v>
      </c>
      <c r="I110" s="195">
        <f>I111</f>
        <v>4000</v>
      </c>
    </row>
    <row r="111" spans="1:9" ht="24">
      <c r="A111" s="220" t="s">
        <v>411</v>
      </c>
      <c r="B111" s="223" t="s">
        <v>94</v>
      </c>
      <c r="C111" s="223" t="s">
        <v>91</v>
      </c>
      <c r="D111" s="146" t="s">
        <v>312</v>
      </c>
      <c r="E111" s="147" t="s">
        <v>390</v>
      </c>
      <c r="F111" s="148" t="s">
        <v>61</v>
      </c>
      <c r="G111" s="148" t="s">
        <v>53</v>
      </c>
      <c r="H111" s="195"/>
      <c r="I111" s="195">
        <v>4000</v>
      </c>
    </row>
    <row r="112" spans="1:9" ht="24">
      <c r="A112" s="10" t="s">
        <v>63</v>
      </c>
      <c r="B112" s="223" t="s">
        <v>94</v>
      </c>
      <c r="C112" s="223" t="s">
        <v>91</v>
      </c>
      <c r="D112" s="146" t="s">
        <v>312</v>
      </c>
      <c r="E112" s="147" t="s">
        <v>390</v>
      </c>
      <c r="F112" s="148" t="s">
        <v>64</v>
      </c>
      <c r="G112" s="147"/>
      <c r="H112" s="195">
        <f>H113</f>
        <v>5000</v>
      </c>
      <c r="I112" s="195">
        <f>I113</f>
        <v>0</v>
      </c>
    </row>
    <row r="113" spans="1:9" ht="24">
      <c r="A113" s="220" t="s">
        <v>411</v>
      </c>
      <c r="B113" s="223" t="s">
        <v>94</v>
      </c>
      <c r="C113" s="223" t="s">
        <v>91</v>
      </c>
      <c r="D113" s="146" t="s">
        <v>312</v>
      </c>
      <c r="E113" s="147" t="s">
        <v>390</v>
      </c>
      <c r="F113" s="148" t="s">
        <v>64</v>
      </c>
      <c r="G113" s="147" t="s">
        <v>53</v>
      </c>
      <c r="H113" s="195">
        <v>5000</v>
      </c>
      <c r="I113" s="195"/>
    </row>
    <row r="114" spans="1:9" ht="37.5" customHeight="1">
      <c r="A114" s="156" t="s">
        <v>0</v>
      </c>
      <c r="B114" s="157" t="s">
        <v>94</v>
      </c>
      <c r="C114" s="158" t="s">
        <v>91</v>
      </c>
      <c r="D114" s="159" t="s">
        <v>91</v>
      </c>
      <c r="E114" s="160" t="s">
        <v>293</v>
      </c>
      <c r="F114" s="161" t="s">
        <v>294</v>
      </c>
      <c r="G114" s="162"/>
      <c r="H114" s="163">
        <f aca="true" t="shared" si="8" ref="H114:I116">H115</f>
        <v>70</v>
      </c>
      <c r="I114" s="163">
        <f t="shared" si="8"/>
        <v>70</v>
      </c>
    </row>
    <row r="115" spans="1:9" ht="51">
      <c r="A115" s="218" t="s">
        <v>1</v>
      </c>
      <c r="B115" s="217" t="s">
        <v>94</v>
      </c>
      <c r="C115" s="217" t="s">
        <v>91</v>
      </c>
      <c r="D115" s="146" t="s">
        <v>91</v>
      </c>
      <c r="E115" s="147" t="s">
        <v>350</v>
      </c>
      <c r="F115" s="148" t="s">
        <v>294</v>
      </c>
      <c r="G115" s="208"/>
      <c r="H115" s="221">
        <f t="shared" si="8"/>
        <v>70</v>
      </c>
      <c r="I115" s="221">
        <f t="shared" si="8"/>
        <v>70</v>
      </c>
    </row>
    <row r="116" spans="1:9" ht="63.75">
      <c r="A116" s="218" t="s">
        <v>3</v>
      </c>
      <c r="B116" s="217" t="s">
        <v>94</v>
      </c>
      <c r="C116" s="217" t="s">
        <v>91</v>
      </c>
      <c r="D116" s="146" t="s">
        <v>91</v>
      </c>
      <c r="E116" s="147" t="s">
        <v>350</v>
      </c>
      <c r="F116" s="148" t="s">
        <v>2</v>
      </c>
      <c r="G116" s="208"/>
      <c r="H116" s="221">
        <f t="shared" si="8"/>
        <v>70</v>
      </c>
      <c r="I116" s="221">
        <f t="shared" si="8"/>
        <v>70</v>
      </c>
    </row>
    <row r="117" spans="1:9" ht="12.75">
      <c r="A117" s="218" t="s">
        <v>307</v>
      </c>
      <c r="B117" s="217" t="s">
        <v>94</v>
      </c>
      <c r="C117" s="217" t="s">
        <v>91</v>
      </c>
      <c r="D117" s="146" t="s">
        <v>91</v>
      </c>
      <c r="E117" s="147" t="s">
        <v>350</v>
      </c>
      <c r="F117" s="148" t="s">
        <v>2</v>
      </c>
      <c r="G117" s="208">
        <v>200</v>
      </c>
      <c r="H117" s="221">
        <v>70</v>
      </c>
      <c r="I117" s="221">
        <v>70</v>
      </c>
    </row>
    <row r="118" spans="1:9" ht="12.75">
      <c r="A118" s="219" t="s">
        <v>80</v>
      </c>
      <c r="B118" s="133" t="s">
        <v>94</v>
      </c>
      <c r="C118" s="133" t="s">
        <v>89</v>
      </c>
      <c r="D118" s="146"/>
      <c r="E118" s="147"/>
      <c r="F118" s="148" t="s">
        <v>86</v>
      </c>
      <c r="G118" s="128" t="s">
        <v>84</v>
      </c>
      <c r="H118" s="221">
        <f>H119</f>
        <v>963.4</v>
      </c>
      <c r="I118" s="221">
        <f>I119</f>
        <v>973</v>
      </c>
    </row>
    <row r="119" spans="1:9" ht="38.25">
      <c r="A119" s="156" t="s">
        <v>0</v>
      </c>
      <c r="B119" s="157" t="s">
        <v>94</v>
      </c>
      <c r="C119" s="158" t="s">
        <v>89</v>
      </c>
      <c r="D119" s="159" t="s">
        <v>91</v>
      </c>
      <c r="E119" s="160" t="s">
        <v>293</v>
      </c>
      <c r="F119" s="161" t="s">
        <v>294</v>
      </c>
      <c r="G119" s="162"/>
      <c r="H119" s="163">
        <f>H120+H125+H130+H137+H140</f>
        <v>963.4</v>
      </c>
      <c r="I119" s="163">
        <f>I120+I125+I130+I137+I140</f>
        <v>973</v>
      </c>
    </row>
    <row r="120" spans="1:9" ht="51">
      <c r="A120" s="218" t="s">
        <v>4</v>
      </c>
      <c r="B120" s="217" t="s">
        <v>94</v>
      </c>
      <c r="C120" s="217" t="s">
        <v>89</v>
      </c>
      <c r="D120" s="146" t="s">
        <v>91</v>
      </c>
      <c r="E120" s="147" t="s">
        <v>336</v>
      </c>
      <c r="F120" s="148" t="s">
        <v>294</v>
      </c>
      <c r="G120" s="208"/>
      <c r="H120" s="221">
        <f>H121+H123</f>
        <v>270</v>
      </c>
      <c r="I120" s="221">
        <f>I121+I123</f>
        <v>270</v>
      </c>
    </row>
    <row r="121" spans="1:9" ht="63.75">
      <c r="A121" s="1" t="s">
        <v>6</v>
      </c>
      <c r="B121" s="217" t="s">
        <v>94</v>
      </c>
      <c r="C121" s="217" t="s">
        <v>89</v>
      </c>
      <c r="D121" s="146" t="s">
        <v>91</v>
      </c>
      <c r="E121" s="147" t="s">
        <v>336</v>
      </c>
      <c r="F121" s="148" t="s">
        <v>5</v>
      </c>
      <c r="G121" s="208"/>
      <c r="H121" s="221">
        <f>H122</f>
        <v>170</v>
      </c>
      <c r="I121" s="221">
        <f>I122</f>
        <v>170</v>
      </c>
    </row>
    <row r="122" spans="1:9" ht="12.75">
      <c r="A122" s="1" t="s">
        <v>307</v>
      </c>
      <c r="B122" s="217" t="s">
        <v>94</v>
      </c>
      <c r="C122" s="217" t="s">
        <v>89</v>
      </c>
      <c r="D122" s="146" t="s">
        <v>91</v>
      </c>
      <c r="E122" s="147" t="s">
        <v>336</v>
      </c>
      <c r="F122" s="148" t="s">
        <v>5</v>
      </c>
      <c r="G122" s="208">
        <v>200</v>
      </c>
      <c r="H122" s="221">
        <v>170</v>
      </c>
      <c r="I122" s="221">
        <v>170</v>
      </c>
    </row>
    <row r="123" spans="1:9" ht="63.75">
      <c r="A123" s="1" t="s">
        <v>7</v>
      </c>
      <c r="B123" s="217" t="s">
        <v>94</v>
      </c>
      <c r="C123" s="217" t="s">
        <v>89</v>
      </c>
      <c r="D123" s="146" t="s">
        <v>91</v>
      </c>
      <c r="E123" s="147" t="s">
        <v>336</v>
      </c>
      <c r="F123" s="148" t="s">
        <v>8</v>
      </c>
      <c r="G123" s="208"/>
      <c r="H123" s="221">
        <f>H124</f>
        <v>100</v>
      </c>
      <c r="I123" s="221">
        <f>I124</f>
        <v>100</v>
      </c>
    </row>
    <row r="124" spans="1:9" ht="12.75">
      <c r="A124" s="1" t="s">
        <v>307</v>
      </c>
      <c r="B124" s="217" t="s">
        <v>94</v>
      </c>
      <c r="C124" s="217" t="s">
        <v>89</v>
      </c>
      <c r="D124" s="146" t="s">
        <v>91</v>
      </c>
      <c r="E124" s="147" t="s">
        <v>336</v>
      </c>
      <c r="F124" s="148" t="s">
        <v>8</v>
      </c>
      <c r="G124" s="208">
        <v>200</v>
      </c>
      <c r="H124" s="221">
        <v>100</v>
      </c>
      <c r="I124" s="221">
        <v>100</v>
      </c>
    </row>
    <row r="125" spans="1:9" ht="51">
      <c r="A125" s="1" t="s">
        <v>9</v>
      </c>
      <c r="B125" s="217" t="s">
        <v>94</v>
      </c>
      <c r="C125" s="217" t="s">
        <v>89</v>
      </c>
      <c r="D125" s="146" t="s">
        <v>91</v>
      </c>
      <c r="E125" s="147" t="s">
        <v>296</v>
      </c>
      <c r="F125" s="148" t="s">
        <v>294</v>
      </c>
      <c r="G125" s="208"/>
      <c r="H125" s="221">
        <f>H126+H128</f>
        <v>370.4</v>
      </c>
      <c r="I125" s="221">
        <f>I126+I128</f>
        <v>378</v>
      </c>
    </row>
    <row r="126" spans="1:9" ht="57" customHeight="1">
      <c r="A126" s="1" t="s">
        <v>12</v>
      </c>
      <c r="B126" s="217" t="s">
        <v>94</v>
      </c>
      <c r="C126" s="217" t="s">
        <v>89</v>
      </c>
      <c r="D126" s="146" t="s">
        <v>91</v>
      </c>
      <c r="E126" s="147" t="s">
        <v>296</v>
      </c>
      <c r="F126" s="148" t="s">
        <v>10</v>
      </c>
      <c r="G126" s="208"/>
      <c r="H126" s="221">
        <f>H127</f>
        <v>220.4</v>
      </c>
      <c r="I126" s="221">
        <f>I127</f>
        <v>228</v>
      </c>
    </row>
    <row r="127" spans="1:9" ht="12.75">
      <c r="A127" s="1" t="s">
        <v>307</v>
      </c>
      <c r="B127" s="217" t="s">
        <v>94</v>
      </c>
      <c r="C127" s="217" t="s">
        <v>89</v>
      </c>
      <c r="D127" s="146" t="s">
        <v>91</v>
      </c>
      <c r="E127" s="147" t="s">
        <v>296</v>
      </c>
      <c r="F127" s="148" t="s">
        <v>10</v>
      </c>
      <c r="G127" s="208">
        <v>200</v>
      </c>
      <c r="H127" s="221">
        <v>220.4</v>
      </c>
      <c r="I127" s="221">
        <v>228</v>
      </c>
    </row>
    <row r="128" spans="1:9" ht="55.5" customHeight="1">
      <c r="A128" s="1" t="s">
        <v>13</v>
      </c>
      <c r="B128" s="217" t="s">
        <v>94</v>
      </c>
      <c r="C128" s="217" t="s">
        <v>89</v>
      </c>
      <c r="D128" s="146" t="s">
        <v>91</v>
      </c>
      <c r="E128" s="147" t="s">
        <v>296</v>
      </c>
      <c r="F128" s="148" t="s">
        <v>11</v>
      </c>
      <c r="G128" s="208"/>
      <c r="H128" s="221">
        <f>H129</f>
        <v>150</v>
      </c>
      <c r="I128" s="221">
        <f>I129</f>
        <v>150</v>
      </c>
    </row>
    <row r="129" spans="1:9" ht="12.75">
      <c r="A129" s="1" t="s">
        <v>307</v>
      </c>
      <c r="B129" s="217" t="s">
        <v>94</v>
      </c>
      <c r="C129" s="217" t="s">
        <v>89</v>
      </c>
      <c r="D129" s="146" t="s">
        <v>91</v>
      </c>
      <c r="E129" s="147" t="s">
        <v>296</v>
      </c>
      <c r="F129" s="148" t="s">
        <v>11</v>
      </c>
      <c r="G129" s="208">
        <v>200</v>
      </c>
      <c r="H129" s="221">
        <v>150</v>
      </c>
      <c r="I129" s="221">
        <v>150</v>
      </c>
    </row>
    <row r="130" spans="1:9" ht="38.25">
      <c r="A130" s="1" t="s">
        <v>14</v>
      </c>
      <c r="B130" s="217" t="s">
        <v>94</v>
      </c>
      <c r="C130" s="217" t="s">
        <v>89</v>
      </c>
      <c r="D130" s="146" t="s">
        <v>91</v>
      </c>
      <c r="E130" s="147" t="s">
        <v>344</v>
      </c>
      <c r="F130" s="148" t="s">
        <v>294</v>
      </c>
      <c r="G130" s="208"/>
      <c r="H130" s="221">
        <f>H131+H133+H135</f>
        <v>233</v>
      </c>
      <c r="I130" s="221">
        <f>I131+I133+I135</f>
        <v>235</v>
      </c>
    </row>
    <row r="131" spans="1:9" ht="48" customHeight="1">
      <c r="A131" s="1" t="s">
        <v>18</v>
      </c>
      <c r="B131" s="217" t="s">
        <v>94</v>
      </c>
      <c r="C131" s="217" t="s">
        <v>89</v>
      </c>
      <c r="D131" s="146" t="s">
        <v>91</v>
      </c>
      <c r="E131" s="147" t="s">
        <v>344</v>
      </c>
      <c r="F131" s="148" t="s">
        <v>15</v>
      </c>
      <c r="G131" s="208"/>
      <c r="H131" s="221">
        <f>H132</f>
        <v>190</v>
      </c>
      <c r="I131" s="221">
        <f>I132</f>
        <v>190</v>
      </c>
    </row>
    <row r="132" spans="1:9" ht="12.75">
      <c r="A132" s="1" t="s">
        <v>307</v>
      </c>
      <c r="B132" s="217" t="s">
        <v>94</v>
      </c>
      <c r="C132" s="217" t="s">
        <v>89</v>
      </c>
      <c r="D132" s="146" t="s">
        <v>91</v>
      </c>
      <c r="E132" s="147" t="s">
        <v>344</v>
      </c>
      <c r="F132" s="148" t="s">
        <v>15</v>
      </c>
      <c r="G132" s="208">
        <v>200</v>
      </c>
      <c r="H132" s="221">
        <v>190</v>
      </c>
      <c r="I132" s="221">
        <v>190</v>
      </c>
    </row>
    <row r="133" spans="1:9" ht="45.75" customHeight="1">
      <c r="A133" s="1" t="s">
        <v>19</v>
      </c>
      <c r="B133" s="217" t="s">
        <v>94</v>
      </c>
      <c r="C133" s="217" t="s">
        <v>89</v>
      </c>
      <c r="D133" s="146" t="s">
        <v>91</v>
      </c>
      <c r="E133" s="147" t="s">
        <v>344</v>
      </c>
      <c r="F133" s="148" t="s">
        <v>16</v>
      </c>
      <c r="G133" s="208"/>
      <c r="H133" s="221">
        <f>H134</f>
        <v>6</v>
      </c>
      <c r="I133" s="221">
        <f>I134</f>
        <v>7</v>
      </c>
    </row>
    <row r="134" spans="1:9" ht="12.75">
      <c r="A134" s="1" t="s">
        <v>307</v>
      </c>
      <c r="B134" s="217" t="s">
        <v>94</v>
      </c>
      <c r="C134" s="217" t="s">
        <v>89</v>
      </c>
      <c r="D134" s="146" t="s">
        <v>91</v>
      </c>
      <c r="E134" s="147" t="s">
        <v>344</v>
      </c>
      <c r="F134" s="148" t="s">
        <v>16</v>
      </c>
      <c r="G134" s="208">
        <v>200</v>
      </c>
      <c r="H134" s="221">
        <v>6</v>
      </c>
      <c r="I134" s="221">
        <v>7</v>
      </c>
    </row>
    <row r="135" spans="1:9" ht="51">
      <c r="A135" s="1" t="s">
        <v>20</v>
      </c>
      <c r="B135" s="217" t="s">
        <v>94</v>
      </c>
      <c r="C135" s="217" t="s">
        <v>89</v>
      </c>
      <c r="D135" s="146" t="s">
        <v>91</v>
      </c>
      <c r="E135" s="147" t="s">
        <v>344</v>
      </c>
      <c r="F135" s="148" t="s">
        <v>17</v>
      </c>
      <c r="G135" s="208"/>
      <c r="H135" s="221">
        <f>H136</f>
        <v>37</v>
      </c>
      <c r="I135" s="221">
        <f>I136</f>
        <v>38</v>
      </c>
    </row>
    <row r="136" spans="1:9" ht="12.75">
      <c r="A136" s="1" t="s">
        <v>307</v>
      </c>
      <c r="B136" s="217" t="s">
        <v>94</v>
      </c>
      <c r="C136" s="217" t="s">
        <v>89</v>
      </c>
      <c r="D136" s="146" t="s">
        <v>91</v>
      </c>
      <c r="E136" s="147" t="s">
        <v>344</v>
      </c>
      <c r="F136" s="148" t="s">
        <v>17</v>
      </c>
      <c r="G136" s="208">
        <v>200</v>
      </c>
      <c r="H136" s="221">
        <v>37</v>
      </c>
      <c r="I136" s="221">
        <v>38</v>
      </c>
    </row>
    <row r="137" spans="1:9" ht="51">
      <c r="A137" s="1" t="s">
        <v>21</v>
      </c>
      <c r="B137" s="217" t="s">
        <v>94</v>
      </c>
      <c r="C137" s="217" t="s">
        <v>89</v>
      </c>
      <c r="D137" s="146" t="s">
        <v>91</v>
      </c>
      <c r="E137" s="147" t="s">
        <v>390</v>
      </c>
      <c r="F137" s="148" t="s">
        <v>294</v>
      </c>
      <c r="G137" s="208"/>
      <c r="H137" s="221">
        <f>H138</f>
        <v>25</v>
      </c>
      <c r="I137" s="221">
        <f>I138</f>
        <v>25</v>
      </c>
    </row>
    <row r="138" spans="1:9" ht="63.75">
      <c r="A138" s="1" t="s">
        <v>23</v>
      </c>
      <c r="B138" s="217" t="s">
        <v>94</v>
      </c>
      <c r="C138" s="217" t="s">
        <v>89</v>
      </c>
      <c r="D138" s="146" t="s">
        <v>91</v>
      </c>
      <c r="E138" s="147" t="s">
        <v>390</v>
      </c>
      <c r="F138" s="148" t="s">
        <v>22</v>
      </c>
      <c r="G138" s="208"/>
      <c r="H138" s="221">
        <f>H139</f>
        <v>25</v>
      </c>
      <c r="I138" s="221">
        <f>I139</f>
        <v>25</v>
      </c>
    </row>
    <row r="139" spans="1:9" ht="12.75">
      <c r="A139" s="1" t="s">
        <v>307</v>
      </c>
      <c r="B139" s="217" t="s">
        <v>94</v>
      </c>
      <c r="C139" s="217" t="s">
        <v>89</v>
      </c>
      <c r="D139" s="146" t="s">
        <v>91</v>
      </c>
      <c r="E139" s="147" t="s">
        <v>390</v>
      </c>
      <c r="F139" s="148" t="s">
        <v>22</v>
      </c>
      <c r="G139" s="208">
        <v>200</v>
      </c>
      <c r="H139" s="221">
        <v>25</v>
      </c>
      <c r="I139" s="221">
        <v>25</v>
      </c>
    </row>
    <row r="140" spans="1:9" ht="51">
      <c r="A140" s="1" t="s">
        <v>24</v>
      </c>
      <c r="B140" s="217" t="s">
        <v>94</v>
      </c>
      <c r="C140" s="217" t="s">
        <v>89</v>
      </c>
      <c r="D140" s="146" t="s">
        <v>91</v>
      </c>
      <c r="E140" s="147" t="s">
        <v>350</v>
      </c>
      <c r="F140" s="148" t="s">
        <v>294</v>
      </c>
      <c r="G140" s="208"/>
      <c r="H140" s="221">
        <f>H141</f>
        <v>65</v>
      </c>
      <c r="I140" s="221">
        <f>I141</f>
        <v>65</v>
      </c>
    </row>
    <row r="141" spans="1:9" ht="63.75">
      <c r="A141" s="1" t="s">
        <v>3</v>
      </c>
      <c r="B141" s="217" t="s">
        <v>94</v>
      </c>
      <c r="C141" s="217" t="s">
        <v>89</v>
      </c>
      <c r="D141" s="146" t="s">
        <v>91</v>
      </c>
      <c r="E141" s="147" t="s">
        <v>350</v>
      </c>
      <c r="F141" s="148" t="s">
        <v>2</v>
      </c>
      <c r="G141" s="208"/>
      <c r="H141" s="221">
        <f>H142</f>
        <v>65</v>
      </c>
      <c r="I141" s="221">
        <f>I142</f>
        <v>65</v>
      </c>
    </row>
    <row r="142" spans="1:9" ht="12.75">
      <c r="A142" s="1" t="s">
        <v>307</v>
      </c>
      <c r="B142" s="217" t="s">
        <v>94</v>
      </c>
      <c r="C142" s="217" t="s">
        <v>89</v>
      </c>
      <c r="D142" s="146" t="s">
        <v>91</v>
      </c>
      <c r="E142" s="147" t="s">
        <v>350</v>
      </c>
      <c r="F142" s="148" t="s">
        <v>2</v>
      </c>
      <c r="G142" s="208">
        <v>200</v>
      </c>
      <c r="H142" s="221">
        <v>65</v>
      </c>
      <c r="I142" s="221">
        <v>65</v>
      </c>
    </row>
    <row r="143" spans="1:9" ht="12.75">
      <c r="A143" s="222" t="s">
        <v>25</v>
      </c>
      <c r="B143" s="123" t="s">
        <v>99</v>
      </c>
      <c r="C143" s="124"/>
      <c r="D143" s="125"/>
      <c r="E143" s="126"/>
      <c r="F143" s="148"/>
      <c r="G143" s="208"/>
      <c r="H143" s="221">
        <f>H144</f>
        <v>4551.9</v>
      </c>
      <c r="I143" s="221">
        <f>I144</f>
        <v>4601</v>
      </c>
    </row>
    <row r="144" spans="1:9" ht="12.75">
      <c r="A144" s="131" t="s">
        <v>100</v>
      </c>
      <c r="B144" s="131" t="s">
        <v>99</v>
      </c>
      <c r="C144" s="132" t="s">
        <v>88</v>
      </c>
      <c r="D144" s="125"/>
      <c r="E144" s="126"/>
      <c r="F144" s="148"/>
      <c r="G144" s="208"/>
      <c r="H144" s="221">
        <f>H145+H156</f>
        <v>4551.9</v>
      </c>
      <c r="I144" s="221">
        <f>I145+I156</f>
        <v>4601</v>
      </c>
    </row>
    <row r="145" spans="1:9" ht="25.5">
      <c r="A145" s="156" t="s">
        <v>26</v>
      </c>
      <c r="B145" s="157" t="s">
        <v>99</v>
      </c>
      <c r="C145" s="158" t="s">
        <v>88</v>
      </c>
      <c r="D145" s="159" t="s">
        <v>27</v>
      </c>
      <c r="E145" s="160"/>
      <c r="F145" s="161"/>
      <c r="G145" s="162"/>
      <c r="H145" s="163">
        <f>H146+H151</f>
        <v>4302.099999999999</v>
      </c>
      <c r="I145" s="163">
        <f>I146+I151</f>
        <v>4351.2</v>
      </c>
    </row>
    <row r="146" spans="1:9" ht="51">
      <c r="A146" s="196" t="s">
        <v>28</v>
      </c>
      <c r="B146" s="217" t="s">
        <v>99</v>
      </c>
      <c r="C146" s="217" t="s">
        <v>88</v>
      </c>
      <c r="D146" s="146" t="s">
        <v>27</v>
      </c>
      <c r="E146" s="147" t="s">
        <v>296</v>
      </c>
      <c r="F146" s="148" t="s">
        <v>294</v>
      </c>
      <c r="G146" s="208"/>
      <c r="H146" s="221">
        <f>H147</f>
        <v>3821.2999999999997</v>
      </c>
      <c r="I146" s="221">
        <f>I147</f>
        <v>3875.1</v>
      </c>
    </row>
    <row r="147" spans="1:9" ht="51">
      <c r="A147" s="1" t="s">
        <v>30</v>
      </c>
      <c r="B147" s="217" t="s">
        <v>99</v>
      </c>
      <c r="C147" s="217" t="s">
        <v>88</v>
      </c>
      <c r="D147" s="146" t="s">
        <v>27</v>
      </c>
      <c r="E147" s="147" t="s">
        <v>296</v>
      </c>
      <c r="F147" s="148" t="s">
        <v>29</v>
      </c>
      <c r="G147" s="208"/>
      <c r="H147" s="221">
        <f>SUM(H148:H150)</f>
        <v>3821.2999999999997</v>
      </c>
      <c r="I147" s="221">
        <f>SUM(I148:I150)</f>
        <v>3875.1</v>
      </c>
    </row>
    <row r="148" spans="1:9" ht="36">
      <c r="A148" s="220" t="s">
        <v>299</v>
      </c>
      <c r="B148" s="217" t="s">
        <v>99</v>
      </c>
      <c r="C148" s="217" t="s">
        <v>88</v>
      </c>
      <c r="D148" s="146" t="s">
        <v>27</v>
      </c>
      <c r="E148" s="147" t="s">
        <v>296</v>
      </c>
      <c r="F148" s="148" t="s">
        <v>29</v>
      </c>
      <c r="G148" s="208">
        <v>100</v>
      </c>
      <c r="H148" s="221">
        <v>2262.2</v>
      </c>
      <c r="I148" s="221">
        <v>2262.2</v>
      </c>
    </row>
    <row r="149" spans="1:9" ht="12.75">
      <c r="A149" s="220" t="s">
        <v>307</v>
      </c>
      <c r="B149" s="217" t="s">
        <v>99</v>
      </c>
      <c r="C149" s="217" t="s">
        <v>88</v>
      </c>
      <c r="D149" s="146" t="s">
        <v>27</v>
      </c>
      <c r="E149" s="147" t="s">
        <v>296</v>
      </c>
      <c r="F149" s="148" t="s">
        <v>29</v>
      </c>
      <c r="G149" s="208">
        <v>200</v>
      </c>
      <c r="H149" s="221">
        <f>68.5+1488.6</f>
        <v>1557.1</v>
      </c>
      <c r="I149" s="221">
        <f>70.4+1540.5</f>
        <v>1610.9</v>
      </c>
    </row>
    <row r="150" spans="1:9" ht="12.75">
      <c r="A150" s="153" t="s">
        <v>309</v>
      </c>
      <c r="B150" s="217" t="s">
        <v>99</v>
      </c>
      <c r="C150" s="217" t="s">
        <v>88</v>
      </c>
      <c r="D150" s="146" t="s">
        <v>27</v>
      </c>
      <c r="E150" s="147" t="s">
        <v>296</v>
      </c>
      <c r="F150" s="148" t="s">
        <v>29</v>
      </c>
      <c r="G150" s="208">
        <v>800</v>
      </c>
      <c r="H150" s="221">
        <v>2</v>
      </c>
      <c r="I150" s="221">
        <v>2</v>
      </c>
    </row>
    <row r="151" spans="1:9" ht="51">
      <c r="A151" s="196" t="s">
        <v>32</v>
      </c>
      <c r="B151" s="217" t="s">
        <v>99</v>
      </c>
      <c r="C151" s="217" t="s">
        <v>88</v>
      </c>
      <c r="D151" s="146" t="s">
        <v>27</v>
      </c>
      <c r="E151" s="147" t="s">
        <v>344</v>
      </c>
      <c r="F151" s="148" t="s">
        <v>294</v>
      </c>
      <c r="G151" s="208"/>
      <c r="H151" s="221">
        <f>H152</f>
        <v>480.8</v>
      </c>
      <c r="I151" s="221">
        <f>I152</f>
        <v>476.1</v>
      </c>
    </row>
    <row r="152" spans="1:9" ht="51">
      <c r="A152" s="1" t="s">
        <v>30</v>
      </c>
      <c r="B152" s="217" t="s">
        <v>99</v>
      </c>
      <c r="C152" s="217" t="s">
        <v>88</v>
      </c>
      <c r="D152" s="146" t="s">
        <v>27</v>
      </c>
      <c r="E152" s="147" t="s">
        <v>344</v>
      </c>
      <c r="F152" s="148" t="s">
        <v>29</v>
      </c>
      <c r="G152" s="208"/>
      <c r="H152" s="221">
        <f>H153+H154+H155</f>
        <v>480.8</v>
      </c>
      <c r="I152" s="221">
        <f>I153+I154+I155</f>
        <v>476.1</v>
      </c>
    </row>
    <row r="153" spans="1:9" ht="36">
      <c r="A153" s="220" t="s">
        <v>299</v>
      </c>
      <c r="B153" s="217" t="s">
        <v>99</v>
      </c>
      <c r="C153" s="217" t="s">
        <v>88</v>
      </c>
      <c r="D153" s="146" t="s">
        <v>27</v>
      </c>
      <c r="E153" s="147" t="s">
        <v>344</v>
      </c>
      <c r="F153" s="148" t="s">
        <v>29</v>
      </c>
      <c r="G153" s="208">
        <v>100</v>
      </c>
      <c r="H153" s="221">
        <v>439.8</v>
      </c>
      <c r="I153" s="221">
        <v>439.8</v>
      </c>
    </row>
    <row r="154" spans="1:9" ht="12.75">
      <c r="A154" s="220" t="s">
        <v>307</v>
      </c>
      <c r="B154" s="217" t="s">
        <v>99</v>
      </c>
      <c r="C154" s="217" t="s">
        <v>88</v>
      </c>
      <c r="D154" s="146" t="s">
        <v>27</v>
      </c>
      <c r="E154" s="147" t="s">
        <v>344</v>
      </c>
      <c r="F154" s="148" t="s">
        <v>29</v>
      </c>
      <c r="G154" s="208">
        <v>200</v>
      </c>
      <c r="H154" s="221">
        <f>9.6+29.4</f>
        <v>39</v>
      </c>
      <c r="I154" s="221">
        <f>9.6+24.7</f>
        <v>34.3</v>
      </c>
    </row>
    <row r="155" spans="1:9" ht="12.75">
      <c r="A155" s="153" t="s">
        <v>309</v>
      </c>
      <c r="B155" s="217" t="s">
        <v>99</v>
      </c>
      <c r="C155" s="217" t="s">
        <v>88</v>
      </c>
      <c r="D155" s="146" t="s">
        <v>27</v>
      </c>
      <c r="E155" s="147" t="s">
        <v>344</v>
      </c>
      <c r="F155" s="148" t="s">
        <v>29</v>
      </c>
      <c r="G155" s="208">
        <v>800</v>
      </c>
      <c r="H155" s="221">
        <v>2</v>
      </c>
      <c r="I155" s="221">
        <v>2</v>
      </c>
    </row>
    <row r="156" spans="1:9" ht="12.75">
      <c r="A156" s="156" t="s">
        <v>365</v>
      </c>
      <c r="B156" s="157" t="s">
        <v>99</v>
      </c>
      <c r="C156" s="158" t="s">
        <v>88</v>
      </c>
      <c r="D156" s="159" t="s">
        <v>253</v>
      </c>
      <c r="E156" s="160">
        <v>0</v>
      </c>
      <c r="F156" s="161" t="s">
        <v>294</v>
      </c>
      <c r="G156" s="162"/>
      <c r="H156" s="163">
        <f>H157</f>
        <v>249.8</v>
      </c>
      <c r="I156" s="163">
        <f>I157</f>
        <v>249.8</v>
      </c>
    </row>
    <row r="157" spans="1:9" ht="12.75">
      <c r="A157" s="220" t="s">
        <v>33</v>
      </c>
      <c r="B157" s="223" t="s">
        <v>99</v>
      </c>
      <c r="C157" s="223" t="s">
        <v>88</v>
      </c>
      <c r="D157" s="224" t="s">
        <v>253</v>
      </c>
      <c r="E157" s="225" t="s">
        <v>367</v>
      </c>
      <c r="F157" s="226" t="s">
        <v>294</v>
      </c>
      <c r="G157" s="147"/>
      <c r="H157" s="227">
        <f>H158+H160</f>
        <v>249.8</v>
      </c>
      <c r="I157" s="227">
        <f>I158+I160</f>
        <v>249.8</v>
      </c>
    </row>
    <row r="158" spans="1:9" ht="48">
      <c r="A158" s="228" t="s">
        <v>34</v>
      </c>
      <c r="B158" s="229" t="s">
        <v>99</v>
      </c>
      <c r="C158" s="229" t="s">
        <v>88</v>
      </c>
      <c r="D158" s="186" t="s">
        <v>253</v>
      </c>
      <c r="E158" s="187" t="s">
        <v>367</v>
      </c>
      <c r="F158" s="230" t="s">
        <v>35</v>
      </c>
      <c r="G158" s="231"/>
      <c r="H158" s="227">
        <f>H159</f>
        <v>241.3</v>
      </c>
      <c r="I158" s="227">
        <f>I159</f>
        <v>241.3</v>
      </c>
    </row>
    <row r="159" spans="1:9" ht="12.75">
      <c r="A159" s="1" t="s">
        <v>36</v>
      </c>
      <c r="B159" s="217" t="s">
        <v>99</v>
      </c>
      <c r="C159" s="217" t="s">
        <v>88</v>
      </c>
      <c r="D159" s="146" t="s">
        <v>253</v>
      </c>
      <c r="E159" s="147" t="s">
        <v>367</v>
      </c>
      <c r="F159" s="148" t="s">
        <v>35</v>
      </c>
      <c r="G159" s="208" t="s">
        <v>37</v>
      </c>
      <c r="H159" s="221">
        <v>241.3</v>
      </c>
      <c r="I159" s="221">
        <v>241.3</v>
      </c>
    </row>
    <row r="160" spans="1:9" ht="12.75">
      <c r="A160" s="1" t="s">
        <v>38</v>
      </c>
      <c r="B160" s="217" t="s">
        <v>99</v>
      </c>
      <c r="C160" s="217" t="s">
        <v>88</v>
      </c>
      <c r="D160" s="146" t="s">
        <v>253</v>
      </c>
      <c r="E160" s="147" t="s">
        <v>367</v>
      </c>
      <c r="F160" s="148" t="s">
        <v>39</v>
      </c>
      <c r="G160" s="208"/>
      <c r="H160" s="221">
        <f>H161</f>
        <v>8.5</v>
      </c>
      <c r="I160" s="221">
        <f>I161</f>
        <v>8.5</v>
      </c>
    </row>
    <row r="161" spans="1:9" ht="38.25">
      <c r="A161" s="1" t="s">
        <v>299</v>
      </c>
      <c r="B161" s="217" t="s">
        <v>99</v>
      </c>
      <c r="C161" s="217" t="s">
        <v>88</v>
      </c>
      <c r="D161" s="146" t="s">
        <v>253</v>
      </c>
      <c r="E161" s="147" t="s">
        <v>367</v>
      </c>
      <c r="F161" s="148" t="s">
        <v>39</v>
      </c>
      <c r="G161" s="148" t="s">
        <v>304</v>
      </c>
      <c r="H161" s="221">
        <v>8.5</v>
      </c>
      <c r="I161" s="221">
        <v>8.5</v>
      </c>
    </row>
    <row r="162" spans="1:9" ht="12.75">
      <c r="A162" s="11" t="s">
        <v>254</v>
      </c>
      <c r="B162" s="12">
        <v>99</v>
      </c>
      <c r="C162" s="12" t="s">
        <v>65</v>
      </c>
      <c r="D162" s="13" t="s">
        <v>65</v>
      </c>
      <c r="E162" s="14" t="s">
        <v>65</v>
      </c>
      <c r="F162" s="5" t="s">
        <v>65</v>
      </c>
      <c r="G162" s="6"/>
      <c r="H162" s="7">
        <f aca="true" t="shared" si="9" ref="H162:I166">H163</f>
        <v>284.5</v>
      </c>
      <c r="I162" s="7">
        <f t="shared" si="9"/>
        <v>594.9</v>
      </c>
    </row>
    <row r="163" spans="1:9" ht="12.75">
      <c r="A163" s="11" t="s">
        <v>254</v>
      </c>
      <c r="B163" s="12">
        <v>99</v>
      </c>
      <c r="C163" s="12">
        <v>99</v>
      </c>
      <c r="D163" s="13" t="s">
        <v>65</v>
      </c>
      <c r="E163" s="14" t="s">
        <v>65</v>
      </c>
      <c r="F163" s="5" t="s">
        <v>65</v>
      </c>
      <c r="G163" s="6"/>
      <c r="H163" s="7">
        <f t="shared" si="9"/>
        <v>284.5</v>
      </c>
      <c r="I163" s="7">
        <f t="shared" si="9"/>
        <v>594.9</v>
      </c>
    </row>
    <row r="164" spans="1:9" ht="12.75">
      <c r="A164" s="8" t="s">
        <v>365</v>
      </c>
      <c r="B164" s="9">
        <v>99</v>
      </c>
      <c r="C164" s="9">
        <v>99</v>
      </c>
      <c r="D164" s="238" t="s">
        <v>253</v>
      </c>
      <c r="E164" s="225" t="s">
        <v>293</v>
      </c>
      <c r="F164" s="239" t="s">
        <v>294</v>
      </c>
      <c r="G164" s="240"/>
      <c r="H164" s="241">
        <f t="shared" si="9"/>
        <v>284.5</v>
      </c>
      <c r="I164" s="241">
        <f t="shared" si="9"/>
        <v>594.9</v>
      </c>
    </row>
    <row r="165" spans="1:9" ht="12.75">
      <c r="A165" s="8" t="s">
        <v>33</v>
      </c>
      <c r="B165" s="9">
        <v>99</v>
      </c>
      <c r="C165" s="9">
        <v>99</v>
      </c>
      <c r="D165" s="238" t="s">
        <v>253</v>
      </c>
      <c r="E165" s="225" t="s">
        <v>367</v>
      </c>
      <c r="F165" s="239" t="s">
        <v>294</v>
      </c>
      <c r="G165" s="240"/>
      <c r="H165" s="241">
        <f t="shared" si="9"/>
        <v>284.5</v>
      </c>
      <c r="I165" s="241">
        <f t="shared" si="9"/>
        <v>594.9</v>
      </c>
    </row>
    <row r="166" spans="1:9" ht="24">
      <c r="A166" s="8" t="s">
        <v>66</v>
      </c>
      <c r="B166" s="9">
        <v>99</v>
      </c>
      <c r="C166" s="9">
        <v>99</v>
      </c>
      <c r="D166" s="238" t="s">
        <v>253</v>
      </c>
      <c r="E166" s="225" t="s">
        <v>367</v>
      </c>
      <c r="F166" s="239" t="s">
        <v>67</v>
      </c>
      <c r="G166" s="240"/>
      <c r="H166" s="241">
        <f t="shared" si="9"/>
        <v>284.5</v>
      </c>
      <c r="I166" s="241">
        <f t="shared" si="9"/>
        <v>594.9</v>
      </c>
    </row>
    <row r="167" spans="1:9" ht="12.75">
      <c r="A167" s="8" t="s">
        <v>68</v>
      </c>
      <c r="B167" s="9">
        <v>99</v>
      </c>
      <c r="C167" s="9">
        <v>99</v>
      </c>
      <c r="D167" s="238" t="s">
        <v>253</v>
      </c>
      <c r="E167" s="225" t="s">
        <v>367</v>
      </c>
      <c r="F167" s="239" t="s">
        <v>67</v>
      </c>
      <c r="G167" s="242">
        <v>900</v>
      </c>
      <c r="H167" s="241">
        <v>284.5</v>
      </c>
      <c r="I167" s="241">
        <v>594.9</v>
      </c>
    </row>
    <row r="168" spans="1:9" ht="12.75">
      <c r="A168" s="3" t="s">
        <v>46</v>
      </c>
      <c r="B168" s="4"/>
      <c r="C168" s="4"/>
      <c r="D168" s="4"/>
      <c r="E168" s="4"/>
      <c r="F168" s="3"/>
      <c r="G168" s="3"/>
      <c r="H168" s="15">
        <f>H10+H46+H53+H63+H76+H143+H167</f>
        <v>17735.699999999997</v>
      </c>
      <c r="I168" s="15">
        <f>I10+I46+I53+I63+I76+I143+I167</f>
        <v>26301.7</v>
      </c>
    </row>
    <row r="169" spans="2:5" ht="16.5" customHeight="1">
      <c r="B169" s="72"/>
      <c r="C169" s="72"/>
      <c r="D169" s="72"/>
      <c r="E169" s="72"/>
    </row>
    <row r="170" spans="2:9" ht="12.75">
      <c r="B170" s="72"/>
      <c r="C170" s="72"/>
      <c r="D170" s="72"/>
      <c r="E170" s="72"/>
      <c r="G170" s="236" t="s">
        <v>88</v>
      </c>
      <c r="H170" s="15">
        <f>H10</f>
        <v>4617.400000000001</v>
      </c>
      <c r="I170" s="15">
        <f>I10</f>
        <v>4650.5</v>
      </c>
    </row>
    <row r="171" spans="2:9" ht="12.75">
      <c r="B171" s="72"/>
      <c r="C171" s="72"/>
      <c r="D171" s="72"/>
      <c r="E171" s="72"/>
      <c r="G171" s="236" t="s">
        <v>91</v>
      </c>
      <c r="H171" s="15">
        <f>H46</f>
        <v>154.9</v>
      </c>
      <c r="I171" s="15">
        <f>I46</f>
        <v>154.9</v>
      </c>
    </row>
    <row r="172" spans="2:9" ht="12.75">
      <c r="B172" s="72"/>
      <c r="C172" s="72"/>
      <c r="D172" s="72"/>
      <c r="E172" s="72"/>
      <c r="G172" s="236" t="s">
        <v>89</v>
      </c>
      <c r="H172" s="237">
        <f>H53</f>
        <v>48.7</v>
      </c>
      <c r="I172" s="237">
        <f>I53</f>
        <v>48.7</v>
      </c>
    </row>
    <row r="173" spans="2:9" ht="12.75">
      <c r="B173" s="72"/>
      <c r="C173" s="72"/>
      <c r="D173" s="72"/>
      <c r="E173" s="72"/>
      <c r="G173" s="236" t="s">
        <v>93</v>
      </c>
      <c r="H173" s="15">
        <f>H63</f>
        <v>1220.7</v>
      </c>
      <c r="I173" s="15">
        <f>I63</f>
        <v>740.8</v>
      </c>
    </row>
    <row r="174" spans="2:9" ht="12.75">
      <c r="B174" s="72"/>
      <c r="C174" s="72"/>
      <c r="D174" s="72"/>
      <c r="E174" s="72"/>
      <c r="G174" s="236" t="s">
        <v>94</v>
      </c>
      <c r="H174" s="237">
        <f>H76</f>
        <v>6857.599999999999</v>
      </c>
      <c r="I174" s="237">
        <f>I76</f>
        <v>15510.9</v>
      </c>
    </row>
    <row r="175" spans="2:9" ht="12.75">
      <c r="B175" s="72"/>
      <c r="C175" s="72"/>
      <c r="D175" s="72"/>
      <c r="E175" s="72"/>
      <c r="G175" s="236" t="s">
        <v>98</v>
      </c>
      <c r="H175" s="3"/>
      <c r="I175" s="3"/>
    </row>
    <row r="176" spans="2:9" ht="12.75">
      <c r="B176" s="72"/>
      <c r="C176" s="72"/>
      <c r="D176" s="72"/>
      <c r="E176" s="72"/>
      <c r="G176" s="236" t="s">
        <v>99</v>
      </c>
      <c r="H176" s="237">
        <f>H143</f>
        <v>4551.9</v>
      </c>
      <c r="I176" s="237">
        <f>I143</f>
        <v>4601</v>
      </c>
    </row>
    <row r="177" spans="2:9" ht="12.75">
      <c r="B177" s="72"/>
      <c r="C177" s="72"/>
      <c r="D177" s="72"/>
      <c r="E177" s="72"/>
      <c r="G177" s="236">
        <v>10</v>
      </c>
      <c r="H177" s="15"/>
      <c r="I177" s="15"/>
    </row>
    <row r="178" spans="2:9" ht="12.75">
      <c r="B178" s="72"/>
      <c r="C178" s="72"/>
      <c r="D178" s="72"/>
      <c r="E178" s="72"/>
      <c r="G178" s="236" t="s">
        <v>265</v>
      </c>
      <c r="H178" s="15">
        <f>H167</f>
        <v>284.5</v>
      </c>
      <c r="I178" s="15">
        <f>I167</f>
        <v>594.9</v>
      </c>
    </row>
    <row r="179" spans="2:9" ht="12.75">
      <c r="B179" s="72"/>
      <c r="C179" s="72"/>
      <c r="D179" s="72"/>
      <c r="E179" s="72"/>
      <c r="H179" s="75">
        <f>SUM(H170:H178)</f>
        <v>17735.699999999997</v>
      </c>
      <c r="I179" s="75">
        <f>SUM(I170:I178)</f>
        <v>26301.7</v>
      </c>
    </row>
  </sheetData>
  <sheetProtection/>
  <autoFilter ref="D1:D179"/>
  <mergeCells count="11">
    <mergeCell ref="D1:I1"/>
    <mergeCell ref="A2:I2"/>
    <mergeCell ref="A6:I6"/>
    <mergeCell ref="A5:I5"/>
    <mergeCell ref="A3:I3"/>
    <mergeCell ref="B4:I4"/>
    <mergeCell ref="G7:I7"/>
    <mergeCell ref="B8:G8"/>
    <mergeCell ref="I8:I9"/>
    <mergeCell ref="D9:F9"/>
    <mergeCell ref="H8:H9"/>
  </mergeCells>
  <printOptions/>
  <pageMargins left="0.6299212598425197" right="0.31496062992125984" top="0.31496062992125984" bottom="0.35433070866141736" header="0.2755905511811024" footer="0.31496062992125984"/>
  <pageSetup horizontalDpi="600" verticalDpi="600" orientation="portrait" paperSize="9" scale="7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J216"/>
  <sheetViews>
    <sheetView zoomScalePageLayoutView="0" workbookViewId="0" topLeftCell="B1">
      <selection activeCell="M8" sqref="M8"/>
    </sheetView>
  </sheetViews>
  <sheetFormatPr defaultColWidth="9.140625" defaultRowHeight="12.75"/>
  <cols>
    <col min="1" max="1" width="4.8515625" style="2" hidden="1" customWidth="1"/>
    <col min="2" max="2" width="62.140625" style="2" customWidth="1"/>
    <col min="3" max="3" width="6.140625" style="2" customWidth="1"/>
    <col min="4" max="4" width="6.28125" style="2" customWidth="1"/>
    <col min="5" max="5" width="4.57421875" style="2" customWidth="1"/>
    <col min="6" max="6" width="3.7109375" style="2" customWidth="1"/>
    <col min="7" max="7" width="4.28125" style="2" customWidth="1"/>
    <col min="8" max="8" width="5.28125" style="2" customWidth="1"/>
    <col min="9" max="9" width="5.140625" style="2" customWidth="1"/>
    <col min="10" max="16384" width="9.140625" style="2" customWidth="1"/>
  </cols>
  <sheetData>
    <row r="1" spans="7:10" ht="15.75">
      <c r="G1" s="346" t="s">
        <v>183</v>
      </c>
      <c r="H1" s="346"/>
      <c r="I1" s="346"/>
      <c r="J1" s="336"/>
    </row>
    <row r="2" spans="2:10" ht="0.75" customHeight="1">
      <c r="B2" s="331"/>
      <c r="C2" s="332"/>
      <c r="D2" s="332"/>
      <c r="E2" s="332"/>
      <c r="F2" s="332"/>
      <c r="G2" s="332"/>
      <c r="H2" s="332"/>
      <c r="I2" s="332"/>
      <c r="J2" s="332"/>
    </row>
    <row r="3" spans="3:10" ht="60" customHeight="1">
      <c r="C3" s="345" t="s">
        <v>156</v>
      </c>
      <c r="D3" s="315"/>
      <c r="E3" s="315"/>
      <c r="F3" s="315"/>
      <c r="G3" s="315"/>
      <c r="H3" s="315"/>
      <c r="I3" s="315"/>
      <c r="J3" s="315"/>
    </row>
    <row r="4" spans="4:10" ht="19.5" customHeight="1">
      <c r="D4" s="343" t="s">
        <v>155</v>
      </c>
      <c r="E4" s="343"/>
      <c r="F4" s="343"/>
      <c r="G4" s="343"/>
      <c r="H4" s="343"/>
      <c r="I4" s="343"/>
      <c r="J4" s="344"/>
    </row>
    <row r="5" spans="2:10" ht="15.75">
      <c r="B5" s="342" t="s">
        <v>163</v>
      </c>
      <c r="C5" s="342"/>
      <c r="D5" s="342"/>
      <c r="E5" s="342"/>
      <c r="F5" s="342"/>
      <c r="G5" s="342"/>
      <c r="H5" s="342"/>
      <c r="I5" s="342"/>
      <c r="J5" s="342"/>
    </row>
    <row r="6" spans="2:10" ht="15.75">
      <c r="B6" s="323" t="s">
        <v>69</v>
      </c>
      <c r="C6" s="323"/>
      <c r="D6" s="323"/>
      <c r="E6" s="323"/>
      <c r="F6" s="323"/>
      <c r="G6" s="323"/>
      <c r="H6" s="323"/>
      <c r="I6" s="323"/>
      <c r="J6" s="323"/>
    </row>
    <row r="8" spans="2:10" ht="12.75">
      <c r="B8" s="117" t="s">
        <v>110</v>
      </c>
      <c r="C8" s="347" t="s">
        <v>102</v>
      </c>
      <c r="D8" s="325" t="s">
        <v>290</v>
      </c>
      <c r="E8" s="326"/>
      <c r="F8" s="326"/>
      <c r="G8" s="326"/>
      <c r="H8" s="326"/>
      <c r="I8" s="327"/>
      <c r="J8" s="328" t="s">
        <v>252</v>
      </c>
    </row>
    <row r="9" spans="2:10" ht="40.5">
      <c r="B9" s="118"/>
      <c r="C9" s="348"/>
      <c r="D9" s="119" t="s">
        <v>113</v>
      </c>
      <c r="E9" s="120" t="s">
        <v>112</v>
      </c>
      <c r="F9" s="329" t="s">
        <v>111</v>
      </c>
      <c r="G9" s="329"/>
      <c r="H9" s="329"/>
      <c r="I9" s="121" t="s">
        <v>114</v>
      </c>
      <c r="J9" s="328"/>
    </row>
    <row r="10" spans="1:10" ht="15.75">
      <c r="A10" s="245"/>
      <c r="B10" s="246" t="s">
        <v>267</v>
      </c>
      <c r="C10" s="253">
        <v>871</v>
      </c>
      <c r="D10" s="247"/>
      <c r="E10" s="248"/>
      <c r="F10" s="249"/>
      <c r="G10" s="250"/>
      <c r="H10" s="251"/>
      <c r="I10" s="252"/>
      <c r="J10" s="254">
        <f>J11+J69+J76+J91++J111+J180+J199</f>
        <v>13437.4</v>
      </c>
    </row>
    <row r="11" spans="2:10" ht="14.25">
      <c r="B11" s="122" t="s">
        <v>87</v>
      </c>
      <c r="C11" s="122">
        <v>871</v>
      </c>
      <c r="D11" s="123" t="s">
        <v>88</v>
      </c>
      <c r="E11" s="124" t="s">
        <v>85</v>
      </c>
      <c r="F11" s="125"/>
      <c r="G11" s="126"/>
      <c r="H11" s="127" t="s">
        <v>86</v>
      </c>
      <c r="I11" s="128" t="s">
        <v>84</v>
      </c>
      <c r="J11" s="129">
        <f>J12+J17+J35+J42+J47+J52</f>
        <v>4502.8</v>
      </c>
    </row>
    <row r="12" spans="2:10" ht="25.5">
      <c r="B12" s="130" t="s">
        <v>90</v>
      </c>
      <c r="C12" s="219">
        <v>871</v>
      </c>
      <c r="D12" s="131" t="s">
        <v>88</v>
      </c>
      <c r="E12" s="132" t="s">
        <v>91</v>
      </c>
      <c r="F12" s="125"/>
      <c r="G12" s="126"/>
      <c r="H12" s="127" t="s">
        <v>86</v>
      </c>
      <c r="I12" s="133" t="s">
        <v>84</v>
      </c>
      <c r="J12" s="134">
        <f>J13</f>
        <v>681.5</v>
      </c>
    </row>
    <row r="13" spans="2:10" ht="12.75">
      <c r="B13" s="135" t="s">
        <v>291</v>
      </c>
      <c r="C13" s="255">
        <v>871</v>
      </c>
      <c r="D13" s="136" t="s">
        <v>88</v>
      </c>
      <c r="E13" s="137" t="s">
        <v>91</v>
      </c>
      <c r="F13" s="138" t="s">
        <v>292</v>
      </c>
      <c r="G13" s="139" t="s">
        <v>293</v>
      </c>
      <c r="H13" s="140" t="s">
        <v>294</v>
      </c>
      <c r="I13" s="141"/>
      <c r="J13" s="142">
        <f>J14</f>
        <v>681.5</v>
      </c>
    </row>
    <row r="14" spans="2:10" ht="12.75">
      <c r="B14" s="143" t="s">
        <v>75</v>
      </c>
      <c r="C14" s="256">
        <v>871</v>
      </c>
      <c r="D14" s="144" t="s">
        <v>88</v>
      </c>
      <c r="E14" s="145" t="s">
        <v>91</v>
      </c>
      <c r="F14" s="146" t="s">
        <v>295</v>
      </c>
      <c r="G14" s="147" t="s">
        <v>296</v>
      </c>
      <c r="H14" s="148" t="s">
        <v>294</v>
      </c>
      <c r="I14" s="149"/>
      <c r="J14" s="98">
        <f>J15</f>
        <v>681.5</v>
      </c>
    </row>
    <row r="15" spans="2:10" ht="38.25">
      <c r="B15" s="150" t="s">
        <v>297</v>
      </c>
      <c r="C15" s="256">
        <v>871</v>
      </c>
      <c r="D15" s="144" t="s">
        <v>88</v>
      </c>
      <c r="E15" s="145" t="s">
        <v>91</v>
      </c>
      <c r="F15" s="146" t="s">
        <v>295</v>
      </c>
      <c r="G15" s="147" t="s">
        <v>296</v>
      </c>
      <c r="H15" s="148" t="s">
        <v>298</v>
      </c>
      <c r="I15" s="151"/>
      <c r="J15" s="152">
        <f>J16</f>
        <v>681.5</v>
      </c>
    </row>
    <row r="16" spans="2:10" ht="51">
      <c r="B16" s="153" t="s">
        <v>299</v>
      </c>
      <c r="C16" s="256">
        <v>871</v>
      </c>
      <c r="D16" s="144" t="s">
        <v>88</v>
      </c>
      <c r="E16" s="145" t="s">
        <v>91</v>
      </c>
      <c r="F16" s="146" t="s">
        <v>295</v>
      </c>
      <c r="G16" s="147" t="s">
        <v>296</v>
      </c>
      <c r="H16" s="148" t="s">
        <v>298</v>
      </c>
      <c r="I16" s="154">
        <v>100</v>
      </c>
      <c r="J16" s="152">
        <v>681.5</v>
      </c>
    </row>
    <row r="17" spans="2:10" ht="36">
      <c r="B17" s="131" t="s">
        <v>92</v>
      </c>
      <c r="C17" s="256">
        <v>871</v>
      </c>
      <c r="D17" s="131" t="s">
        <v>88</v>
      </c>
      <c r="E17" s="132" t="s">
        <v>93</v>
      </c>
      <c r="F17" s="125"/>
      <c r="G17" s="126"/>
      <c r="H17" s="127"/>
      <c r="I17" s="126" t="s">
        <v>84</v>
      </c>
      <c r="J17" s="155">
        <f>J18+J25</f>
        <v>2999</v>
      </c>
    </row>
    <row r="18" spans="2:10" ht="25.5">
      <c r="B18" s="156" t="s">
        <v>300</v>
      </c>
      <c r="C18" s="157">
        <v>871</v>
      </c>
      <c r="D18" s="157" t="s">
        <v>88</v>
      </c>
      <c r="E18" s="158" t="s">
        <v>93</v>
      </c>
      <c r="F18" s="159" t="s">
        <v>301</v>
      </c>
      <c r="G18" s="160" t="s">
        <v>293</v>
      </c>
      <c r="H18" s="161" t="s">
        <v>294</v>
      </c>
      <c r="I18" s="162"/>
      <c r="J18" s="163">
        <f>J19</f>
        <v>2975.8</v>
      </c>
    </row>
    <row r="19" spans="2:10" ht="12.75">
      <c r="B19" s="164" t="s">
        <v>302</v>
      </c>
      <c r="C19" s="256">
        <v>871</v>
      </c>
      <c r="D19" s="165" t="s">
        <v>88</v>
      </c>
      <c r="E19" s="166" t="s">
        <v>93</v>
      </c>
      <c r="F19" s="167" t="s">
        <v>301</v>
      </c>
      <c r="G19" s="168" t="s">
        <v>296</v>
      </c>
      <c r="H19" s="169" t="s">
        <v>294</v>
      </c>
      <c r="I19" s="170"/>
      <c r="J19" s="155">
        <f>J20+J22</f>
        <v>2975.8</v>
      </c>
    </row>
    <row r="20" spans="2:10" ht="51">
      <c r="B20" s="150" t="s">
        <v>303</v>
      </c>
      <c r="C20" s="256">
        <v>871</v>
      </c>
      <c r="D20" s="144" t="s">
        <v>88</v>
      </c>
      <c r="E20" s="145" t="s">
        <v>93</v>
      </c>
      <c r="F20" s="146" t="s">
        <v>301</v>
      </c>
      <c r="G20" s="147" t="s">
        <v>296</v>
      </c>
      <c r="H20" s="148" t="s">
        <v>298</v>
      </c>
      <c r="I20" s="126"/>
      <c r="J20" s="155">
        <f>J21</f>
        <v>2742.5</v>
      </c>
    </row>
    <row r="21" spans="2:10" ht="51">
      <c r="B21" s="171" t="s">
        <v>299</v>
      </c>
      <c r="C21" s="256">
        <v>871</v>
      </c>
      <c r="D21" s="144" t="s">
        <v>88</v>
      </c>
      <c r="E21" s="145" t="s">
        <v>93</v>
      </c>
      <c r="F21" s="146" t="s">
        <v>301</v>
      </c>
      <c r="G21" s="147" t="s">
        <v>296</v>
      </c>
      <c r="H21" s="148" t="s">
        <v>298</v>
      </c>
      <c r="I21" s="172" t="s">
        <v>304</v>
      </c>
      <c r="J21" s="173">
        <v>2742.5</v>
      </c>
    </row>
    <row r="22" spans="2:10" ht="38.25">
      <c r="B22" s="150" t="s">
        <v>305</v>
      </c>
      <c r="C22" s="256">
        <v>871</v>
      </c>
      <c r="D22" s="144" t="s">
        <v>88</v>
      </c>
      <c r="E22" s="145" t="s">
        <v>93</v>
      </c>
      <c r="F22" s="146" t="s">
        <v>301</v>
      </c>
      <c r="G22" s="147" t="s">
        <v>296</v>
      </c>
      <c r="H22" s="148" t="s">
        <v>306</v>
      </c>
      <c r="I22" s="172"/>
      <c r="J22" s="173">
        <f>J23+J24</f>
        <v>233.3</v>
      </c>
    </row>
    <row r="23" spans="2:10" ht="15.75" customHeight="1">
      <c r="B23" s="153" t="s">
        <v>307</v>
      </c>
      <c r="C23" s="256">
        <v>871</v>
      </c>
      <c r="D23" s="144" t="s">
        <v>88</v>
      </c>
      <c r="E23" s="145" t="s">
        <v>93</v>
      </c>
      <c r="F23" s="146" t="s">
        <v>301</v>
      </c>
      <c r="G23" s="147" t="s">
        <v>296</v>
      </c>
      <c r="H23" s="148" t="s">
        <v>306</v>
      </c>
      <c r="I23" s="172" t="s">
        <v>308</v>
      </c>
      <c r="J23" s="173">
        <v>207.3</v>
      </c>
    </row>
    <row r="24" spans="2:10" ht="12.75">
      <c r="B24" s="153" t="s">
        <v>309</v>
      </c>
      <c r="C24" s="256">
        <v>871</v>
      </c>
      <c r="D24" s="144" t="s">
        <v>88</v>
      </c>
      <c r="E24" s="145" t="s">
        <v>93</v>
      </c>
      <c r="F24" s="146" t="s">
        <v>301</v>
      </c>
      <c r="G24" s="147" t="s">
        <v>296</v>
      </c>
      <c r="H24" s="148" t="s">
        <v>306</v>
      </c>
      <c r="I24" s="126" t="s">
        <v>310</v>
      </c>
      <c r="J24" s="173">
        <v>26</v>
      </c>
    </row>
    <row r="25" spans="2:10" ht="12.75">
      <c r="B25" s="156" t="s">
        <v>311</v>
      </c>
      <c r="C25" s="157">
        <v>871</v>
      </c>
      <c r="D25" s="157" t="s">
        <v>88</v>
      </c>
      <c r="E25" s="158" t="s">
        <v>93</v>
      </c>
      <c r="F25" s="159" t="s">
        <v>312</v>
      </c>
      <c r="G25" s="160" t="s">
        <v>293</v>
      </c>
      <c r="H25" s="161" t="s">
        <v>294</v>
      </c>
      <c r="I25" s="162"/>
      <c r="J25" s="163">
        <f>J26</f>
        <v>23.200000000000003</v>
      </c>
    </row>
    <row r="26" spans="2:10" ht="51">
      <c r="B26" s="164" t="s">
        <v>313</v>
      </c>
      <c r="C26" s="256">
        <v>871</v>
      </c>
      <c r="D26" s="144" t="s">
        <v>88</v>
      </c>
      <c r="E26" s="145" t="s">
        <v>93</v>
      </c>
      <c r="F26" s="146" t="s">
        <v>312</v>
      </c>
      <c r="G26" s="147" t="s">
        <v>296</v>
      </c>
      <c r="H26" s="148" t="s">
        <v>294</v>
      </c>
      <c r="I26" s="128"/>
      <c r="J26" s="173">
        <f>J27+J29+J31+J33</f>
        <v>23.200000000000003</v>
      </c>
    </row>
    <row r="27" spans="2:10" ht="24">
      <c r="B27" s="174" t="s">
        <v>314</v>
      </c>
      <c r="C27" s="256">
        <v>871</v>
      </c>
      <c r="D27" s="144" t="s">
        <v>88</v>
      </c>
      <c r="E27" s="145" t="s">
        <v>93</v>
      </c>
      <c r="F27" s="146" t="s">
        <v>312</v>
      </c>
      <c r="G27" s="147" t="s">
        <v>296</v>
      </c>
      <c r="H27" s="148" t="s">
        <v>315</v>
      </c>
      <c r="I27" s="172"/>
      <c r="J27" s="173">
        <f>J28</f>
        <v>6.7</v>
      </c>
    </row>
    <row r="28" spans="2:10" ht="12.75">
      <c r="B28" s="153" t="s">
        <v>311</v>
      </c>
      <c r="C28" s="256">
        <v>871</v>
      </c>
      <c r="D28" s="144" t="s">
        <v>88</v>
      </c>
      <c r="E28" s="145" t="s">
        <v>93</v>
      </c>
      <c r="F28" s="146" t="s">
        <v>312</v>
      </c>
      <c r="G28" s="147" t="s">
        <v>296</v>
      </c>
      <c r="H28" s="148" t="s">
        <v>315</v>
      </c>
      <c r="I28" s="172">
        <v>500</v>
      </c>
      <c r="J28" s="173">
        <v>6.7</v>
      </c>
    </row>
    <row r="29" spans="2:10" ht="48">
      <c r="B29" s="174" t="s">
        <v>316</v>
      </c>
      <c r="C29" s="256">
        <v>871</v>
      </c>
      <c r="D29" s="144" t="s">
        <v>88</v>
      </c>
      <c r="E29" s="145" t="s">
        <v>93</v>
      </c>
      <c r="F29" s="146" t="s">
        <v>312</v>
      </c>
      <c r="G29" s="147" t="s">
        <v>296</v>
      </c>
      <c r="H29" s="148" t="s">
        <v>317</v>
      </c>
      <c r="I29" s="172"/>
      <c r="J29" s="173">
        <f>J30</f>
        <v>1.9</v>
      </c>
    </row>
    <row r="30" spans="2:10" ht="12.75">
      <c r="B30" s="153" t="s">
        <v>311</v>
      </c>
      <c r="C30" s="256">
        <v>871</v>
      </c>
      <c r="D30" s="144" t="s">
        <v>88</v>
      </c>
      <c r="E30" s="145" t="s">
        <v>93</v>
      </c>
      <c r="F30" s="146" t="s">
        <v>312</v>
      </c>
      <c r="G30" s="147" t="s">
        <v>296</v>
      </c>
      <c r="H30" s="148" t="s">
        <v>317</v>
      </c>
      <c r="I30" s="172" t="s">
        <v>318</v>
      </c>
      <c r="J30" s="173">
        <v>1.9</v>
      </c>
    </row>
    <row r="31" spans="2:10" ht="24">
      <c r="B31" s="175" t="s">
        <v>319</v>
      </c>
      <c r="C31" s="256">
        <v>871</v>
      </c>
      <c r="D31" s="144" t="s">
        <v>88</v>
      </c>
      <c r="E31" s="145" t="s">
        <v>93</v>
      </c>
      <c r="F31" s="146" t="s">
        <v>312</v>
      </c>
      <c r="G31" s="147" t="s">
        <v>296</v>
      </c>
      <c r="H31" s="148" t="s">
        <v>320</v>
      </c>
      <c r="I31" s="172"/>
      <c r="J31" s="173">
        <f>J32</f>
        <v>9.5</v>
      </c>
    </row>
    <row r="32" spans="2:10" ht="12.75">
      <c r="B32" s="153" t="s">
        <v>311</v>
      </c>
      <c r="C32" s="256">
        <v>871</v>
      </c>
      <c r="D32" s="144" t="s">
        <v>88</v>
      </c>
      <c r="E32" s="145" t="s">
        <v>93</v>
      </c>
      <c r="F32" s="146" t="s">
        <v>312</v>
      </c>
      <c r="G32" s="147" t="s">
        <v>296</v>
      </c>
      <c r="H32" s="148" t="s">
        <v>320</v>
      </c>
      <c r="I32" s="172" t="s">
        <v>318</v>
      </c>
      <c r="J32" s="173">
        <v>9.5</v>
      </c>
    </row>
    <row r="33" spans="2:10" ht="36">
      <c r="B33" s="175" t="s">
        <v>321</v>
      </c>
      <c r="C33" s="256">
        <v>871</v>
      </c>
      <c r="D33" s="144" t="s">
        <v>88</v>
      </c>
      <c r="E33" s="145" t="s">
        <v>93</v>
      </c>
      <c r="F33" s="146" t="s">
        <v>312</v>
      </c>
      <c r="G33" s="147" t="s">
        <v>296</v>
      </c>
      <c r="H33" s="148" t="s">
        <v>322</v>
      </c>
      <c r="I33" s="128"/>
      <c r="J33" s="173">
        <f>J34</f>
        <v>5.1</v>
      </c>
    </row>
    <row r="34" spans="2:10" ht="12.75">
      <c r="B34" s="153" t="s">
        <v>311</v>
      </c>
      <c r="C34" s="256">
        <v>871</v>
      </c>
      <c r="D34" s="144" t="s">
        <v>88</v>
      </c>
      <c r="E34" s="145" t="s">
        <v>93</v>
      </c>
      <c r="F34" s="146" t="s">
        <v>312</v>
      </c>
      <c r="G34" s="147" t="s">
        <v>296</v>
      </c>
      <c r="H34" s="148" t="s">
        <v>322</v>
      </c>
      <c r="I34" s="172">
        <v>500</v>
      </c>
      <c r="J34" s="173">
        <v>5.1</v>
      </c>
    </row>
    <row r="35" spans="2:10" ht="25.5">
      <c r="B35" s="130" t="s">
        <v>159</v>
      </c>
      <c r="C35" s="256">
        <v>871</v>
      </c>
      <c r="D35" s="133" t="s">
        <v>88</v>
      </c>
      <c r="E35" s="176" t="s">
        <v>160</v>
      </c>
      <c r="F35" s="146"/>
      <c r="G35" s="147"/>
      <c r="H35" s="148"/>
      <c r="I35" s="177"/>
      <c r="J35" s="178">
        <f>J36</f>
        <v>87.9</v>
      </c>
    </row>
    <row r="36" spans="2:10" ht="12.75">
      <c r="B36" s="156" t="s">
        <v>311</v>
      </c>
      <c r="C36" s="157">
        <v>871</v>
      </c>
      <c r="D36" s="157" t="s">
        <v>88</v>
      </c>
      <c r="E36" s="158" t="s">
        <v>160</v>
      </c>
      <c r="F36" s="159"/>
      <c r="G36" s="160"/>
      <c r="H36" s="161"/>
      <c r="I36" s="162"/>
      <c r="J36" s="163">
        <f>J37</f>
        <v>87.9</v>
      </c>
    </row>
    <row r="37" spans="2:10" ht="51">
      <c r="B37" s="164" t="s">
        <v>313</v>
      </c>
      <c r="C37" s="256">
        <v>871</v>
      </c>
      <c r="D37" s="144" t="s">
        <v>88</v>
      </c>
      <c r="E37" s="145" t="s">
        <v>160</v>
      </c>
      <c r="F37" s="146" t="s">
        <v>312</v>
      </c>
      <c r="G37" s="147" t="s">
        <v>296</v>
      </c>
      <c r="H37" s="148" t="s">
        <v>294</v>
      </c>
      <c r="I37" s="177"/>
      <c r="J37" s="179">
        <f>J38+J40</f>
        <v>87.9</v>
      </c>
    </row>
    <row r="38" spans="2:10" ht="25.5">
      <c r="B38" s="180" t="s">
        <v>328</v>
      </c>
      <c r="C38" s="256">
        <v>871</v>
      </c>
      <c r="D38" s="144" t="s">
        <v>88</v>
      </c>
      <c r="E38" s="145" t="s">
        <v>160</v>
      </c>
      <c r="F38" s="146" t="s">
        <v>312</v>
      </c>
      <c r="G38" s="147" t="s">
        <v>296</v>
      </c>
      <c r="H38" s="148" t="s">
        <v>329</v>
      </c>
      <c r="I38" s="177"/>
      <c r="J38" s="179">
        <f>J39</f>
        <v>59.8</v>
      </c>
    </row>
    <row r="39" spans="2:10" ht="12.75">
      <c r="B39" s="153" t="s">
        <v>311</v>
      </c>
      <c r="C39" s="256">
        <v>871</v>
      </c>
      <c r="D39" s="144" t="s">
        <v>88</v>
      </c>
      <c r="E39" s="145" t="s">
        <v>160</v>
      </c>
      <c r="F39" s="146" t="s">
        <v>312</v>
      </c>
      <c r="G39" s="147" t="s">
        <v>296</v>
      </c>
      <c r="H39" s="148" t="s">
        <v>329</v>
      </c>
      <c r="I39" s="172" t="s">
        <v>318</v>
      </c>
      <c r="J39" s="179">
        <v>59.8</v>
      </c>
    </row>
    <row r="40" spans="2:10" ht="36">
      <c r="B40" s="174" t="s">
        <v>330</v>
      </c>
      <c r="C40" s="256">
        <v>871</v>
      </c>
      <c r="D40" s="144" t="s">
        <v>88</v>
      </c>
      <c r="E40" s="145" t="s">
        <v>160</v>
      </c>
      <c r="F40" s="146" t="s">
        <v>312</v>
      </c>
      <c r="G40" s="147" t="s">
        <v>296</v>
      </c>
      <c r="H40" s="148" t="s">
        <v>331</v>
      </c>
      <c r="I40" s="172"/>
      <c r="J40" s="179">
        <f>J41</f>
        <v>28.1</v>
      </c>
    </row>
    <row r="41" spans="2:10" ht="12.75">
      <c r="B41" s="153" t="s">
        <v>311</v>
      </c>
      <c r="C41" s="256">
        <v>871</v>
      </c>
      <c r="D41" s="144" t="s">
        <v>88</v>
      </c>
      <c r="E41" s="145" t="s">
        <v>160</v>
      </c>
      <c r="F41" s="146" t="s">
        <v>312</v>
      </c>
      <c r="G41" s="147" t="s">
        <v>296</v>
      </c>
      <c r="H41" s="148" t="s">
        <v>331</v>
      </c>
      <c r="I41" s="172" t="s">
        <v>318</v>
      </c>
      <c r="J41" s="179">
        <v>28.1</v>
      </c>
    </row>
    <row r="42" spans="2:10" ht="12.75">
      <c r="B42" s="181" t="s">
        <v>332</v>
      </c>
      <c r="C42" s="256">
        <v>871</v>
      </c>
      <c r="D42" s="131" t="s">
        <v>88</v>
      </c>
      <c r="E42" s="132" t="s">
        <v>98</v>
      </c>
      <c r="F42" s="146"/>
      <c r="G42" s="147"/>
      <c r="H42" s="148"/>
      <c r="I42" s="172"/>
      <c r="J42" s="155">
        <f>J43</f>
        <v>253.5</v>
      </c>
    </row>
    <row r="43" spans="2:10" ht="25.5">
      <c r="B43" s="156" t="s">
        <v>333</v>
      </c>
      <c r="C43" s="157">
        <v>871</v>
      </c>
      <c r="D43" s="157" t="s">
        <v>88</v>
      </c>
      <c r="E43" s="158" t="s">
        <v>98</v>
      </c>
      <c r="F43" s="159" t="s">
        <v>334</v>
      </c>
      <c r="G43" s="160" t="s">
        <v>293</v>
      </c>
      <c r="H43" s="161" t="s">
        <v>294</v>
      </c>
      <c r="I43" s="162"/>
      <c r="J43" s="163">
        <f>J44</f>
        <v>253.5</v>
      </c>
    </row>
    <row r="44" spans="2:10" ht="25.5">
      <c r="B44" s="171" t="s">
        <v>335</v>
      </c>
      <c r="C44" s="256">
        <v>871</v>
      </c>
      <c r="D44" s="182" t="s">
        <v>88</v>
      </c>
      <c r="E44" s="183" t="s">
        <v>98</v>
      </c>
      <c r="F44" s="146" t="s">
        <v>334</v>
      </c>
      <c r="G44" s="147" t="s">
        <v>336</v>
      </c>
      <c r="H44" s="148" t="s">
        <v>294</v>
      </c>
      <c r="I44" s="172"/>
      <c r="J44" s="173">
        <f>J45</f>
        <v>253.5</v>
      </c>
    </row>
    <row r="45" spans="2:10" ht="51">
      <c r="B45" s="171" t="s">
        <v>337</v>
      </c>
      <c r="C45" s="256">
        <v>871</v>
      </c>
      <c r="D45" s="182" t="s">
        <v>88</v>
      </c>
      <c r="E45" s="183" t="s">
        <v>98</v>
      </c>
      <c r="F45" s="146" t="s">
        <v>334</v>
      </c>
      <c r="G45" s="147" t="s">
        <v>336</v>
      </c>
      <c r="H45" s="148" t="s">
        <v>338</v>
      </c>
      <c r="I45" s="172"/>
      <c r="J45" s="173">
        <f>J46</f>
        <v>253.5</v>
      </c>
    </row>
    <row r="46" spans="2:10" ht="18" customHeight="1">
      <c r="B46" s="153" t="s">
        <v>307</v>
      </c>
      <c r="C46" s="256">
        <v>871</v>
      </c>
      <c r="D46" s="182" t="s">
        <v>88</v>
      </c>
      <c r="E46" s="183" t="s">
        <v>98</v>
      </c>
      <c r="F46" s="146" t="s">
        <v>334</v>
      </c>
      <c r="G46" s="147" t="s">
        <v>336</v>
      </c>
      <c r="H46" s="148" t="s">
        <v>338</v>
      </c>
      <c r="I46" s="172" t="s">
        <v>308</v>
      </c>
      <c r="J46" s="173">
        <v>253.5</v>
      </c>
    </row>
    <row r="47" spans="2:10" ht="12.75">
      <c r="B47" s="181" t="s">
        <v>76</v>
      </c>
      <c r="C47" s="256">
        <v>871</v>
      </c>
      <c r="D47" s="131" t="s">
        <v>264</v>
      </c>
      <c r="E47" s="132" t="s">
        <v>339</v>
      </c>
      <c r="F47" s="146"/>
      <c r="G47" s="147"/>
      <c r="H47" s="148"/>
      <c r="I47" s="172"/>
      <c r="J47" s="155">
        <f>J48</f>
        <v>10</v>
      </c>
    </row>
    <row r="48" spans="2:10" ht="12.75">
      <c r="B48" s="156" t="s">
        <v>76</v>
      </c>
      <c r="C48" s="157">
        <v>871</v>
      </c>
      <c r="D48" s="157" t="s">
        <v>88</v>
      </c>
      <c r="E48" s="158" t="s">
        <v>339</v>
      </c>
      <c r="F48" s="159" t="s">
        <v>340</v>
      </c>
      <c r="G48" s="160" t="s">
        <v>293</v>
      </c>
      <c r="H48" s="161" t="s">
        <v>294</v>
      </c>
      <c r="I48" s="162"/>
      <c r="J48" s="163">
        <f>J49</f>
        <v>10</v>
      </c>
    </row>
    <row r="49" spans="2:10" ht="12.75">
      <c r="B49" s="184" t="s">
        <v>77</v>
      </c>
      <c r="C49" s="256">
        <v>871</v>
      </c>
      <c r="D49" s="144" t="s">
        <v>88</v>
      </c>
      <c r="E49" s="145" t="s">
        <v>339</v>
      </c>
      <c r="F49" s="146" t="s">
        <v>340</v>
      </c>
      <c r="G49" s="147" t="s">
        <v>336</v>
      </c>
      <c r="H49" s="148" t="s">
        <v>294</v>
      </c>
      <c r="I49" s="172"/>
      <c r="J49" s="173">
        <f>J50</f>
        <v>10</v>
      </c>
    </row>
    <row r="50" spans="2:10" ht="25.5">
      <c r="B50" s="185" t="s">
        <v>341</v>
      </c>
      <c r="C50" s="256">
        <v>871</v>
      </c>
      <c r="D50" s="144" t="s">
        <v>88</v>
      </c>
      <c r="E50" s="145" t="s">
        <v>339</v>
      </c>
      <c r="F50" s="146" t="s">
        <v>340</v>
      </c>
      <c r="G50" s="147" t="s">
        <v>336</v>
      </c>
      <c r="H50" s="148" t="s">
        <v>342</v>
      </c>
      <c r="I50" s="172"/>
      <c r="J50" s="173">
        <f>J51</f>
        <v>10</v>
      </c>
    </row>
    <row r="51" spans="2:10" ht="12.75">
      <c r="B51" s="153" t="s">
        <v>309</v>
      </c>
      <c r="C51" s="256">
        <v>871</v>
      </c>
      <c r="D51" s="144" t="s">
        <v>88</v>
      </c>
      <c r="E51" s="145" t="s">
        <v>339</v>
      </c>
      <c r="F51" s="146" t="s">
        <v>340</v>
      </c>
      <c r="G51" s="147" t="s">
        <v>336</v>
      </c>
      <c r="H51" s="148" t="s">
        <v>342</v>
      </c>
      <c r="I51" s="172" t="s">
        <v>310</v>
      </c>
      <c r="J51" s="173">
        <v>10</v>
      </c>
    </row>
    <row r="52" spans="2:10" ht="12.75">
      <c r="B52" s="181" t="s">
        <v>101</v>
      </c>
      <c r="C52" s="256">
        <v>871</v>
      </c>
      <c r="D52" s="131" t="s">
        <v>88</v>
      </c>
      <c r="E52" s="132" t="s">
        <v>162</v>
      </c>
      <c r="F52" s="146"/>
      <c r="G52" s="147"/>
      <c r="H52" s="148"/>
      <c r="I52" s="172"/>
      <c r="J52" s="155">
        <f>J53+J57+J61</f>
        <v>470.9</v>
      </c>
    </row>
    <row r="53" spans="2:10" ht="12.75">
      <c r="B53" s="156" t="s">
        <v>311</v>
      </c>
      <c r="C53" s="157">
        <v>871</v>
      </c>
      <c r="D53" s="157" t="s">
        <v>88</v>
      </c>
      <c r="E53" s="158" t="s">
        <v>162</v>
      </c>
      <c r="F53" s="159" t="s">
        <v>312</v>
      </c>
      <c r="G53" s="160" t="s">
        <v>293</v>
      </c>
      <c r="H53" s="161" t="s">
        <v>294</v>
      </c>
      <c r="I53" s="162"/>
      <c r="J53" s="163">
        <f>J54</f>
        <v>23.2</v>
      </c>
    </row>
    <row r="54" spans="2:10" ht="38.25">
      <c r="B54" s="184" t="s">
        <v>343</v>
      </c>
      <c r="C54" s="256">
        <v>871</v>
      </c>
      <c r="D54" s="165" t="s">
        <v>88</v>
      </c>
      <c r="E54" s="166" t="s">
        <v>162</v>
      </c>
      <c r="F54" s="167" t="s">
        <v>312</v>
      </c>
      <c r="G54" s="168" t="s">
        <v>344</v>
      </c>
      <c r="H54" s="148" t="s">
        <v>294</v>
      </c>
      <c r="I54" s="172"/>
      <c r="J54" s="155">
        <f>J55</f>
        <v>23.2</v>
      </c>
    </row>
    <row r="55" spans="2:10" ht="36">
      <c r="B55" s="175" t="s">
        <v>345</v>
      </c>
      <c r="C55" s="256">
        <v>871</v>
      </c>
      <c r="D55" s="144" t="s">
        <v>88</v>
      </c>
      <c r="E55" s="145" t="s">
        <v>162</v>
      </c>
      <c r="F55" s="146" t="s">
        <v>312</v>
      </c>
      <c r="G55" s="147" t="s">
        <v>344</v>
      </c>
      <c r="H55" s="148" t="s">
        <v>346</v>
      </c>
      <c r="I55" s="144"/>
      <c r="J55" s="173">
        <f>J56</f>
        <v>23.2</v>
      </c>
    </row>
    <row r="56" spans="2:10" ht="12.75">
      <c r="B56" s="153" t="s">
        <v>311</v>
      </c>
      <c r="C56" s="256">
        <v>871</v>
      </c>
      <c r="D56" s="144" t="s">
        <v>88</v>
      </c>
      <c r="E56" s="145" t="s">
        <v>162</v>
      </c>
      <c r="F56" s="146" t="s">
        <v>312</v>
      </c>
      <c r="G56" s="147" t="s">
        <v>344</v>
      </c>
      <c r="H56" s="148" t="s">
        <v>346</v>
      </c>
      <c r="I56" s="144" t="s">
        <v>318</v>
      </c>
      <c r="J56" s="173">
        <v>23.2</v>
      </c>
    </row>
    <row r="57" spans="2:10" ht="38.25">
      <c r="B57" s="156" t="s">
        <v>348</v>
      </c>
      <c r="C57" s="157">
        <v>871</v>
      </c>
      <c r="D57" s="157" t="s">
        <v>88</v>
      </c>
      <c r="E57" s="158">
        <v>13</v>
      </c>
      <c r="F57" s="159" t="s">
        <v>88</v>
      </c>
      <c r="G57" s="160" t="s">
        <v>293</v>
      </c>
      <c r="H57" s="161" t="s">
        <v>294</v>
      </c>
      <c r="I57" s="162"/>
      <c r="J57" s="163">
        <f>J58</f>
        <v>180</v>
      </c>
    </row>
    <row r="58" spans="2:10" ht="60">
      <c r="B58" s="175" t="s">
        <v>349</v>
      </c>
      <c r="C58" s="256">
        <v>871</v>
      </c>
      <c r="D58" s="144" t="s">
        <v>88</v>
      </c>
      <c r="E58" s="145" t="s">
        <v>162</v>
      </c>
      <c r="F58" s="146" t="s">
        <v>88</v>
      </c>
      <c r="G58" s="147" t="s">
        <v>350</v>
      </c>
      <c r="H58" s="148" t="s">
        <v>294</v>
      </c>
      <c r="I58" s="144"/>
      <c r="J58" s="173">
        <f>J59</f>
        <v>180</v>
      </c>
    </row>
    <row r="59" spans="2:10" ht="72">
      <c r="B59" s="175" t="s">
        <v>351</v>
      </c>
      <c r="C59" s="256">
        <v>871</v>
      </c>
      <c r="D59" s="144" t="s">
        <v>88</v>
      </c>
      <c r="E59" s="145" t="s">
        <v>162</v>
      </c>
      <c r="F59" s="146" t="s">
        <v>88</v>
      </c>
      <c r="G59" s="147" t="s">
        <v>350</v>
      </c>
      <c r="H59" s="148" t="s">
        <v>352</v>
      </c>
      <c r="I59" s="144"/>
      <c r="J59" s="173">
        <f>J60</f>
        <v>180</v>
      </c>
    </row>
    <row r="60" spans="2:10" ht="19.5" customHeight="1">
      <c r="B60" s="153" t="s">
        <v>307</v>
      </c>
      <c r="C60" s="256">
        <v>871</v>
      </c>
      <c r="D60" s="144" t="s">
        <v>88</v>
      </c>
      <c r="E60" s="145" t="s">
        <v>162</v>
      </c>
      <c r="F60" s="146" t="s">
        <v>88</v>
      </c>
      <c r="G60" s="147" t="s">
        <v>350</v>
      </c>
      <c r="H60" s="148" t="s">
        <v>352</v>
      </c>
      <c r="I60" s="144" t="s">
        <v>308</v>
      </c>
      <c r="J60" s="173">
        <v>180</v>
      </c>
    </row>
    <row r="61" spans="2:10" ht="38.25">
      <c r="B61" s="156" t="s">
        <v>353</v>
      </c>
      <c r="C61" s="157">
        <v>871</v>
      </c>
      <c r="D61" s="157" t="s">
        <v>88</v>
      </c>
      <c r="E61" s="158" t="s">
        <v>162</v>
      </c>
      <c r="F61" s="159" t="s">
        <v>89</v>
      </c>
      <c r="G61" s="160" t="s">
        <v>293</v>
      </c>
      <c r="H61" s="161" t="s">
        <v>294</v>
      </c>
      <c r="I61" s="162"/>
      <c r="J61" s="163">
        <f>J62</f>
        <v>267.7</v>
      </c>
    </row>
    <row r="62" spans="2:10" ht="60">
      <c r="B62" s="175" t="s">
        <v>354</v>
      </c>
      <c r="C62" s="256">
        <v>871</v>
      </c>
      <c r="D62" s="144" t="s">
        <v>88</v>
      </c>
      <c r="E62" s="145" t="s">
        <v>162</v>
      </c>
      <c r="F62" s="146" t="s">
        <v>89</v>
      </c>
      <c r="G62" s="147" t="s">
        <v>336</v>
      </c>
      <c r="H62" s="148" t="s">
        <v>294</v>
      </c>
      <c r="I62" s="144"/>
      <c r="J62" s="173">
        <f>J63+J65+J67</f>
        <v>267.7</v>
      </c>
    </row>
    <row r="63" spans="2:10" ht="84">
      <c r="B63" s="175" t="s">
        <v>356</v>
      </c>
      <c r="C63" s="256">
        <v>871</v>
      </c>
      <c r="D63" s="144" t="s">
        <v>88</v>
      </c>
      <c r="E63" s="145" t="s">
        <v>162</v>
      </c>
      <c r="F63" s="146" t="s">
        <v>89</v>
      </c>
      <c r="G63" s="147" t="s">
        <v>336</v>
      </c>
      <c r="H63" s="148" t="s">
        <v>355</v>
      </c>
      <c r="I63" s="144"/>
      <c r="J63" s="173">
        <f>J64</f>
        <v>140</v>
      </c>
    </row>
    <row r="64" spans="2:10" ht="18.75" customHeight="1">
      <c r="B64" s="153" t="s">
        <v>307</v>
      </c>
      <c r="C64" s="256">
        <v>871</v>
      </c>
      <c r="D64" s="144" t="s">
        <v>88</v>
      </c>
      <c r="E64" s="145" t="s">
        <v>162</v>
      </c>
      <c r="F64" s="146" t="s">
        <v>89</v>
      </c>
      <c r="G64" s="147" t="s">
        <v>336</v>
      </c>
      <c r="H64" s="148" t="s">
        <v>355</v>
      </c>
      <c r="I64" s="144" t="s">
        <v>308</v>
      </c>
      <c r="J64" s="173">
        <v>140</v>
      </c>
    </row>
    <row r="65" spans="2:10" ht="72">
      <c r="B65" s="175" t="s">
        <v>358</v>
      </c>
      <c r="C65" s="256">
        <v>871</v>
      </c>
      <c r="D65" s="144" t="s">
        <v>88</v>
      </c>
      <c r="E65" s="145" t="s">
        <v>162</v>
      </c>
      <c r="F65" s="146" t="s">
        <v>89</v>
      </c>
      <c r="G65" s="147" t="s">
        <v>336</v>
      </c>
      <c r="H65" s="148" t="s">
        <v>357</v>
      </c>
      <c r="I65" s="144"/>
      <c r="J65" s="173">
        <f>J66</f>
        <v>80</v>
      </c>
    </row>
    <row r="66" spans="2:10" ht="18.75" customHeight="1">
      <c r="B66" s="153" t="s">
        <v>307</v>
      </c>
      <c r="C66" s="256">
        <v>871</v>
      </c>
      <c r="D66" s="144" t="s">
        <v>88</v>
      </c>
      <c r="E66" s="145" t="s">
        <v>162</v>
      </c>
      <c r="F66" s="146" t="s">
        <v>89</v>
      </c>
      <c r="G66" s="147" t="s">
        <v>336</v>
      </c>
      <c r="H66" s="148" t="s">
        <v>357</v>
      </c>
      <c r="I66" s="144" t="s">
        <v>308</v>
      </c>
      <c r="J66" s="173">
        <v>80</v>
      </c>
    </row>
    <row r="67" spans="2:10" ht="72">
      <c r="B67" s="175" t="s">
        <v>359</v>
      </c>
      <c r="C67" s="256">
        <v>871</v>
      </c>
      <c r="D67" s="144" t="s">
        <v>88</v>
      </c>
      <c r="E67" s="145" t="s">
        <v>162</v>
      </c>
      <c r="F67" s="146" t="s">
        <v>89</v>
      </c>
      <c r="G67" s="147" t="s">
        <v>336</v>
      </c>
      <c r="H67" s="148" t="s">
        <v>364</v>
      </c>
      <c r="I67" s="144"/>
      <c r="J67" s="173">
        <f>J68</f>
        <v>47.7</v>
      </c>
    </row>
    <row r="68" spans="2:10" ht="16.5" customHeight="1">
      <c r="B68" s="153" t="s">
        <v>307</v>
      </c>
      <c r="C68" s="256">
        <v>871</v>
      </c>
      <c r="D68" s="144" t="s">
        <v>88</v>
      </c>
      <c r="E68" s="145" t="s">
        <v>162</v>
      </c>
      <c r="F68" s="146" t="s">
        <v>89</v>
      </c>
      <c r="G68" s="147" t="s">
        <v>336</v>
      </c>
      <c r="H68" s="148" t="s">
        <v>364</v>
      </c>
      <c r="I68" s="144" t="s">
        <v>308</v>
      </c>
      <c r="J68" s="173">
        <v>47.7</v>
      </c>
    </row>
    <row r="69" spans="2:10" ht="12.75">
      <c r="B69" s="194" t="s">
        <v>95</v>
      </c>
      <c r="C69" s="256">
        <v>871</v>
      </c>
      <c r="D69" s="133" t="s">
        <v>91</v>
      </c>
      <c r="E69" s="133" t="s">
        <v>85</v>
      </c>
      <c r="F69" s="186"/>
      <c r="G69" s="187"/>
      <c r="H69" s="188" t="s">
        <v>86</v>
      </c>
      <c r="I69" s="128" t="s">
        <v>84</v>
      </c>
      <c r="J69" s="129">
        <f>J70</f>
        <v>154.5</v>
      </c>
    </row>
    <row r="70" spans="2:10" ht="14.25">
      <c r="B70" s="189" t="s">
        <v>78</v>
      </c>
      <c r="C70" s="256">
        <v>871</v>
      </c>
      <c r="D70" s="133" t="s">
        <v>91</v>
      </c>
      <c r="E70" s="176" t="s">
        <v>89</v>
      </c>
      <c r="F70" s="190"/>
      <c r="G70" s="191"/>
      <c r="H70" s="192" t="s">
        <v>86</v>
      </c>
      <c r="I70" s="128" t="s">
        <v>84</v>
      </c>
      <c r="J70" s="129">
        <f>J71</f>
        <v>154.5</v>
      </c>
    </row>
    <row r="71" spans="2:10" ht="12.75">
      <c r="B71" s="156" t="s">
        <v>365</v>
      </c>
      <c r="C71" s="157">
        <v>871</v>
      </c>
      <c r="D71" s="157" t="s">
        <v>91</v>
      </c>
      <c r="E71" s="158" t="s">
        <v>89</v>
      </c>
      <c r="F71" s="159" t="s">
        <v>253</v>
      </c>
      <c r="G71" s="160" t="s">
        <v>293</v>
      </c>
      <c r="H71" s="161" t="s">
        <v>294</v>
      </c>
      <c r="I71" s="162"/>
      <c r="J71" s="163">
        <f>J72</f>
        <v>154.5</v>
      </c>
    </row>
    <row r="72" spans="2:10" ht="12.75">
      <c r="B72" s="153" t="s">
        <v>366</v>
      </c>
      <c r="C72" s="256">
        <v>871</v>
      </c>
      <c r="D72" s="144" t="s">
        <v>91</v>
      </c>
      <c r="E72" s="145" t="s">
        <v>89</v>
      </c>
      <c r="F72" s="186" t="s">
        <v>253</v>
      </c>
      <c r="G72" s="187" t="s">
        <v>367</v>
      </c>
      <c r="H72" s="188" t="s">
        <v>294</v>
      </c>
      <c r="I72" s="186"/>
      <c r="J72" s="193">
        <f>J73</f>
        <v>154.5</v>
      </c>
    </row>
    <row r="73" spans="2:10" ht="38.25">
      <c r="B73" s="153" t="s">
        <v>368</v>
      </c>
      <c r="C73" s="256">
        <v>871</v>
      </c>
      <c r="D73" s="144" t="s">
        <v>91</v>
      </c>
      <c r="E73" s="145" t="s">
        <v>89</v>
      </c>
      <c r="F73" s="186" t="s">
        <v>253</v>
      </c>
      <c r="G73" s="187" t="s">
        <v>367</v>
      </c>
      <c r="H73" s="188" t="s">
        <v>369</v>
      </c>
      <c r="I73" s="186"/>
      <c r="J73" s="179">
        <f>J74+J75</f>
        <v>154.5</v>
      </c>
    </row>
    <row r="74" spans="2:10" ht="51">
      <c r="B74" s="153" t="s">
        <v>299</v>
      </c>
      <c r="C74" s="256">
        <v>871</v>
      </c>
      <c r="D74" s="144" t="s">
        <v>91</v>
      </c>
      <c r="E74" s="145" t="s">
        <v>89</v>
      </c>
      <c r="F74" s="186" t="s">
        <v>253</v>
      </c>
      <c r="G74" s="187" t="s">
        <v>367</v>
      </c>
      <c r="H74" s="188" t="s">
        <v>369</v>
      </c>
      <c r="I74" s="186">
        <v>100</v>
      </c>
      <c r="J74" s="179">
        <v>134</v>
      </c>
    </row>
    <row r="75" spans="2:10" ht="25.5">
      <c r="B75" s="153" t="s">
        <v>307</v>
      </c>
      <c r="C75" s="256">
        <v>871</v>
      </c>
      <c r="D75" s="144" t="s">
        <v>91</v>
      </c>
      <c r="E75" s="145" t="s">
        <v>89</v>
      </c>
      <c r="F75" s="186" t="s">
        <v>253</v>
      </c>
      <c r="G75" s="187" t="s">
        <v>367</v>
      </c>
      <c r="H75" s="188" t="s">
        <v>369</v>
      </c>
      <c r="I75" s="186" t="s">
        <v>308</v>
      </c>
      <c r="J75" s="179">
        <f>6.6+13.9</f>
        <v>20.5</v>
      </c>
    </row>
    <row r="76" spans="2:10" ht="24">
      <c r="B76" s="194" t="s">
        <v>370</v>
      </c>
      <c r="C76" s="256">
        <v>871</v>
      </c>
      <c r="D76" s="176" t="s">
        <v>89</v>
      </c>
      <c r="E76" s="133" t="s">
        <v>85</v>
      </c>
      <c r="F76" s="186"/>
      <c r="G76" s="187"/>
      <c r="H76" s="188" t="s">
        <v>86</v>
      </c>
      <c r="I76" s="98"/>
      <c r="J76" s="199">
        <f>J77+J82</f>
        <v>72.2</v>
      </c>
    </row>
    <row r="77" spans="2:10" ht="34.5" customHeight="1">
      <c r="B77" s="189" t="s">
        <v>143</v>
      </c>
      <c r="C77" s="256">
        <v>871</v>
      </c>
      <c r="D77" s="133" t="s">
        <v>89</v>
      </c>
      <c r="E77" s="176" t="s">
        <v>120</v>
      </c>
      <c r="F77" s="186"/>
      <c r="G77" s="187"/>
      <c r="H77" s="188"/>
      <c r="I77" s="128"/>
      <c r="J77" s="129">
        <f>J78</f>
        <v>23.5</v>
      </c>
    </row>
    <row r="78" spans="2:10" ht="12.75">
      <c r="B78" s="156" t="s">
        <v>311</v>
      </c>
      <c r="C78" s="157">
        <v>871</v>
      </c>
      <c r="D78" s="157" t="s">
        <v>89</v>
      </c>
      <c r="E78" s="158" t="s">
        <v>120</v>
      </c>
      <c r="F78" s="159" t="s">
        <v>312</v>
      </c>
      <c r="G78" s="160" t="s">
        <v>293</v>
      </c>
      <c r="H78" s="161" t="s">
        <v>294</v>
      </c>
      <c r="I78" s="162"/>
      <c r="J78" s="163">
        <f>J79</f>
        <v>23.5</v>
      </c>
    </row>
    <row r="79" spans="2:10" ht="51">
      <c r="B79" s="164" t="s">
        <v>313</v>
      </c>
      <c r="C79" s="256">
        <v>871</v>
      </c>
      <c r="D79" s="144" t="s">
        <v>89</v>
      </c>
      <c r="E79" s="145" t="s">
        <v>120</v>
      </c>
      <c r="F79" s="146" t="s">
        <v>312</v>
      </c>
      <c r="G79" s="147" t="s">
        <v>296</v>
      </c>
      <c r="H79" s="148" t="s">
        <v>294</v>
      </c>
      <c r="I79" s="172"/>
      <c r="J79" s="193">
        <f>J80</f>
        <v>23.5</v>
      </c>
    </row>
    <row r="80" spans="2:10" ht="51">
      <c r="B80" s="196" t="s">
        <v>371</v>
      </c>
      <c r="C80" s="256">
        <v>871</v>
      </c>
      <c r="D80" s="144" t="s">
        <v>89</v>
      </c>
      <c r="E80" s="145" t="s">
        <v>120</v>
      </c>
      <c r="F80" s="146" t="s">
        <v>312</v>
      </c>
      <c r="G80" s="147" t="s">
        <v>296</v>
      </c>
      <c r="H80" s="148" t="s">
        <v>372</v>
      </c>
      <c r="I80" s="128"/>
      <c r="J80" s="193">
        <f>J81</f>
        <v>23.5</v>
      </c>
    </row>
    <row r="81" spans="2:10" ht="12.75">
      <c r="B81" s="153" t="s">
        <v>311</v>
      </c>
      <c r="C81" s="256">
        <v>871</v>
      </c>
      <c r="D81" s="144" t="s">
        <v>89</v>
      </c>
      <c r="E81" s="145" t="s">
        <v>120</v>
      </c>
      <c r="F81" s="146" t="s">
        <v>312</v>
      </c>
      <c r="G81" s="147" t="s">
        <v>296</v>
      </c>
      <c r="H81" s="148" t="s">
        <v>372</v>
      </c>
      <c r="I81" s="147">
        <v>500</v>
      </c>
      <c r="J81" s="193">
        <v>23.5</v>
      </c>
    </row>
    <row r="82" spans="2:10" ht="12.75">
      <c r="B82" s="197" t="s">
        <v>373</v>
      </c>
      <c r="C82" s="256">
        <v>871</v>
      </c>
      <c r="D82" s="198" t="s">
        <v>89</v>
      </c>
      <c r="E82" s="198" t="s">
        <v>118</v>
      </c>
      <c r="F82" s="146"/>
      <c r="G82" s="147"/>
      <c r="H82" s="148"/>
      <c r="I82" s="133"/>
      <c r="J82" s="201">
        <f>J83+J87</f>
        <v>48.7</v>
      </c>
    </row>
    <row r="83" spans="2:10" ht="38.25">
      <c r="B83" s="156" t="s">
        <v>348</v>
      </c>
      <c r="C83" s="157">
        <v>871</v>
      </c>
      <c r="D83" s="157" t="s">
        <v>89</v>
      </c>
      <c r="E83" s="158" t="s">
        <v>118</v>
      </c>
      <c r="F83" s="159" t="s">
        <v>88</v>
      </c>
      <c r="G83" s="160" t="s">
        <v>293</v>
      </c>
      <c r="H83" s="161" t="s">
        <v>294</v>
      </c>
      <c r="I83" s="162"/>
      <c r="J83" s="163">
        <f>J84</f>
        <v>25</v>
      </c>
    </row>
    <row r="84" spans="2:10" ht="63.75">
      <c r="B84" s="196" t="s">
        <v>374</v>
      </c>
      <c r="C84" s="256">
        <v>871</v>
      </c>
      <c r="D84" s="144" t="s">
        <v>89</v>
      </c>
      <c r="E84" s="145" t="s">
        <v>118</v>
      </c>
      <c r="F84" s="146" t="s">
        <v>88</v>
      </c>
      <c r="G84" s="147" t="s">
        <v>336</v>
      </c>
      <c r="H84" s="148" t="s">
        <v>294</v>
      </c>
      <c r="I84" s="128"/>
      <c r="J84" s="193">
        <f>J85</f>
        <v>25</v>
      </c>
    </row>
    <row r="85" spans="2:10" ht="76.5">
      <c r="B85" s="196" t="s">
        <v>376</v>
      </c>
      <c r="C85" s="256">
        <v>871</v>
      </c>
      <c r="D85" s="144" t="s">
        <v>89</v>
      </c>
      <c r="E85" s="145" t="s">
        <v>118</v>
      </c>
      <c r="F85" s="146" t="s">
        <v>88</v>
      </c>
      <c r="G85" s="147" t="s">
        <v>336</v>
      </c>
      <c r="H85" s="148" t="s">
        <v>375</v>
      </c>
      <c r="I85" s="128"/>
      <c r="J85" s="193">
        <f>J86</f>
        <v>25</v>
      </c>
    </row>
    <row r="86" spans="2:10" ht="16.5" customHeight="1">
      <c r="B86" s="153" t="s">
        <v>307</v>
      </c>
      <c r="C86" s="256">
        <v>871</v>
      </c>
      <c r="D86" s="144" t="s">
        <v>89</v>
      </c>
      <c r="E86" s="145" t="s">
        <v>118</v>
      </c>
      <c r="F86" s="146" t="s">
        <v>88</v>
      </c>
      <c r="G86" s="147" t="s">
        <v>336</v>
      </c>
      <c r="H86" s="148" t="s">
        <v>375</v>
      </c>
      <c r="I86" s="147">
        <v>200</v>
      </c>
      <c r="J86" s="193">
        <v>25</v>
      </c>
    </row>
    <row r="87" spans="2:10" ht="38.25">
      <c r="B87" s="156" t="s">
        <v>377</v>
      </c>
      <c r="C87" s="157">
        <v>871</v>
      </c>
      <c r="D87" s="157" t="s">
        <v>89</v>
      </c>
      <c r="E87" s="158" t="s">
        <v>118</v>
      </c>
      <c r="F87" s="159" t="s">
        <v>93</v>
      </c>
      <c r="G87" s="160" t="s">
        <v>293</v>
      </c>
      <c r="H87" s="161" t="s">
        <v>294</v>
      </c>
      <c r="I87" s="162"/>
      <c r="J87" s="163">
        <f>J88</f>
        <v>23.7</v>
      </c>
    </row>
    <row r="88" spans="2:10" ht="63.75">
      <c r="B88" s="196" t="s">
        <v>378</v>
      </c>
      <c r="C88" s="256">
        <v>871</v>
      </c>
      <c r="D88" s="144" t="s">
        <v>89</v>
      </c>
      <c r="E88" s="145" t="s">
        <v>118</v>
      </c>
      <c r="F88" s="146" t="s">
        <v>93</v>
      </c>
      <c r="G88" s="147" t="s">
        <v>336</v>
      </c>
      <c r="H88" s="148" t="s">
        <v>294</v>
      </c>
      <c r="I88" s="147"/>
      <c r="J88" s="193">
        <f>J89</f>
        <v>23.7</v>
      </c>
    </row>
    <row r="89" spans="2:10" ht="76.5">
      <c r="B89" s="200" t="s">
        <v>379</v>
      </c>
      <c r="C89" s="256">
        <v>871</v>
      </c>
      <c r="D89" s="144" t="s">
        <v>89</v>
      </c>
      <c r="E89" s="145" t="s">
        <v>118</v>
      </c>
      <c r="F89" s="146" t="s">
        <v>93</v>
      </c>
      <c r="G89" s="147" t="s">
        <v>336</v>
      </c>
      <c r="H89" s="148" t="s">
        <v>375</v>
      </c>
      <c r="I89" s="128"/>
      <c r="J89" s="193">
        <f>J90</f>
        <v>23.7</v>
      </c>
    </row>
    <row r="90" spans="2:10" ht="19.5" customHeight="1">
      <c r="B90" s="153" t="s">
        <v>307</v>
      </c>
      <c r="C90" s="256">
        <v>871</v>
      </c>
      <c r="D90" s="144" t="s">
        <v>89</v>
      </c>
      <c r="E90" s="145" t="s">
        <v>118</v>
      </c>
      <c r="F90" s="146" t="s">
        <v>93</v>
      </c>
      <c r="G90" s="147" t="s">
        <v>336</v>
      </c>
      <c r="H90" s="148" t="s">
        <v>375</v>
      </c>
      <c r="I90" s="147">
        <v>200</v>
      </c>
      <c r="J90" s="193">
        <v>23.7</v>
      </c>
    </row>
    <row r="91" spans="2:10" ht="12.75">
      <c r="B91" s="202" t="s">
        <v>380</v>
      </c>
      <c r="C91" s="256">
        <v>871</v>
      </c>
      <c r="D91" s="176" t="s">
        <v>93</v>
      </c>
      <c r="E91" s="176"/>
      <c r="F91" s="146"/>
      <c r="G91" s="147"/>
      <c r="H91" s="148"/>
      <c r="I91" s="203"/>
      <c r="J91" s="129">
        <f>J92+J104</f>
        <v>1082.9</v>
      </c>
    </row>
    <row r="92" spans="2:10" ht="12.75">
      <c r="B92" s="130" t="s">
        <v>161</v>
      </c>
      <c r="C92" s="256">
        <v>871</v>
      </c>
      <c r="D92" s="176" t="s">
        <v>93</v>
      </c>
      <c r="E92" s="176" t="s">
        <v>120</v>
      </c>
      <c r="F92" s="146"/>
      <c r="G92" s="147"/>
      <c r="H92" s="148"/>
      <c r="I92" s="203"/>
      <c r="J92" s="129">
        <f>J93+J100</f>
        <v>1020.7</v>
      </c>
    </row>
    <row r="93" spans="2:10" ht="25.5">
      <c r="B93" s="156" t="s">
        <v>381</v>
      </c>
      <c r="C93" s="157">
        <v>871</v>
      </c>
      <c r="D93" s="157" t="s">
        <v>93</v>
      </c>
      <c r="E93" s="158" t="s">
        <v>120</v>
      </c>
      <c r="F93" s="159" t="s">
        <v>91</v>
      </c>
      <c r="G93" s="160" t="s">
        <v>293</v>
      </c>
      <c r="H93" s="161" t="s">
        <v>294</v>
      </c>
      <c r="I93" s="162"/>
      <c r="J93" s="163">
        <f>J94+J97</f>
        <v>520.7</v>
      </c>
    </row>
    <row r="94" spans="2:10" ht="51">
      <c r="B94" s="200" t="s">
        <v>382</v>
      </c>
      <c r="C94" s="256">
        <v>871</v>
      </c>
      <c r="D94" s="144" t="s">
        <v>93</v>
      </c>
      <c r="E94" s="145" t="s">
        <v>120</v>
      </c>
      <c r="F94" s="146" t="s">
        <v>91</v>
      </c>
      <c r="G94" s="147" t="s">
        <v>344</v>
      </c>
      <c r="H94" s="148" t="s">
        <v>294</v>
      </c>
      <c r="I94" s="128"/>
      <c r="J94" s="193">
        <f>J95</f>
        <v>137.7</v>
      </c>
    </row>
    <row r="95" spans="2:10" ht="48">
      <c r="B95" s="109" t="s">
        <v>384</v>
      </c>
      <c r="C95" s="256">
        <v>871</v>
      </c>
      <c r="D95" s="144" t="s">
        <v>93</v>
      </c>
      <c r="E95" s="145" t="s">
        <v>120</v>
      </c>
      <c r="F95" s="146" t="s">
        <v>91</v>
      </c>
      <c r="G95" s="147" t="s">
        <v>344</v>
      </c>
      <c r="H95" s="148" t="s">
        <v>383</v>
      </c>
      <c r="I95" s="128"/>
      <c r="J95" s="193">
        <f>J96</f>
        <v>137.7</v>
      </c>
    </row>
    <row r="96" spans="2:10" ht="16.5" customHeight="1">
      <c r="B96" s="153" t="s">
        <v>307</v>
      </c>
      <c r="C96" s="256">
        <v>871</v>
      </c>
      <c r="D96" s="144" t="s">
        <v>93</v>
      </c>
      <c r="E96" s="145" t="s">
        <v>120</v>
      </c>
      <c r="F96" s="146" t="s">
        <v>91</v>
      </c>
      <c r="G96" s="147" t="s">
        <v>344</v>
      </c>
      <c r="H96" s="148" t="s">
        <v>383</v>
      </c>
      <c r="I96" s="147">
        <v>200</v>
      </c>
      <c r="J96" s="193">
        <v>137.7</v>
      </c>
    </row>
    <row r="97" spans="2:10" ht="102">
      <c r="B97" s="204" t="s">
        <v>386</v>
      </c>
      <c r="C97" s="256">
        <v>871</v>
      </c>
      <c r="D97" s="144" t="s">
        <v>93</v>
      </c>
      <c r="E97" s="145" t="s">
        <v>120</v>
      </c>
      <c r="F97" s="146" t="s">
        <v>91</v>
      </c>
      <c r="G97" s="147" t="s">
        <v>385</v>
      </c>
      <c r="H97" s="148" t="s">
        <v>294</v>
      </c>
      <c r="I97" s="128"/>
      <c r="J97" s="193">
        <f>J98</f>
        <v>383</v>
      </c>
    </row>
    <row r="98" spans="2:10" ht="84">
      <c r="B98" s="109" t="s">
        <v>388</v>
      </c>
      <c r="C98" s="256">
        <v>871</v>
      </c>
      <c r="D98" s="144" t="s">
        <v>93</v>
      </c>
      <c r="E98" s="145" t="s">
        <v>120</v>
      </c>
      <c r="F98" s="146" t="s">
        <v>91</v>
      </c>
      <c r="G98" s="147" t="s">
        <v>385</v>
      </c>
      <c r="H98" s="148" t="s">
        <v>387</v>
      </c>
      <c r="I98" s="128"/>
      <c r="J98" s="193">
        <f>J99</f>
        <v>383</v>
      </c>
    </row>
    <row r="99" spans="2:10" ht="25.5">
      <c r="B99" s="153" t="s">
        <v>307</v>
      </c>
      <c r="C99" s="256">
        <v>871</v>
      </c>
      <c r="D99" s="144" t="s">
        <v>93</v>
      </c>
      <c r="E99" s="145" t="s">
        <v>120</v>
      </c>
      <c r="F99" s="146" t="s">
        <v>91</v>
      </c>
      <c r="G99" s="147" t="s">
        <v>385</v>
      </c>
      <c r="H99" s="148" t="s">
        <v>387</v>
      </c>
      <c r="I99" s="147">
        <v>200</v>
      </c>
      <c r="J99" s="193">
        <v>383</v>
      </c>
    </row>
    <row r="100" spans="2:10" ht="12.75">
      <c r="B100" s="156" t="s">
        <v>311</v>
      </c>
      <c r="C100" s="157">
        <v>871</v>
      </c>
      <c r="D100" s="157" t="s">
        <v>93</v>
      </c>
      <c r="E100" s="158" t="s">
        <v>120</v>
      </c>
      <c r="F100" s="159" t="s">
        <v>312</v>
      </c>
      <c r="G100" s="160" t="s">
        <v>293</v>
      </c>
      <c r="H100" s="161" t="s">
        <v>294</v>
      </c>
      <c r="I100" s="162"/>
      <c r="J100" s="163">
        <f>J101</f>
        <v>500</v>
      </c>
    </row>
    <row r="101" spans="2:10" ht="24">
      <c r="B101" s="205" t="s">
        <v>389</v>
      </c>
      <c r="C101" s="256">
        <v>871</v>
      </c>
      <c r="D101" s="198" t="s">
        <v>93</v>
      </c>
      <c r="E101" s="198" t="s">
        <v>120</v>
      </c>
      <c r="F101" s="167" t="s">
        <v>312</v>
      </c>
      <c r="G101" s="168" t="s">
        <v>390</v>
      </c>
      <c r="H101" s="206" t="s">
        <v>294</v>
      </c>
      <c r="I101" s="128"/>
      <c r="J101" s="199">
        <f>J102</f>
        <v>500</v>
      </c>
    </row>
    <row r="102" spans="2:10" ht="38.25">
      <c r="B102" s="153" t="s">
        <v>391</v>
      </c>
      <c r="C102" s="256">
        <v>871</v>
      </c>
      <c r="D102" s="207" t="s">
        <v>93</v>
      </c>
      <c r="E102" s="207" t="s">
        <v>120</v>
      </c>
      <c r="F102" s="146" t="s">
        <v>312</v>
      </c>
      <c r="G102" s="147" t="s">
        <v>390</v>
      </c>
      <c r="H102" s="148" t="s">
        <v>392</v>
      </c>
      <c r="I102" s="208"/>
      <c r="J102" s="195">
        <f>J103</f>
        <v>500</v>
      </c>
    </row>
    <row r="103" spans="2:10" ht="17.25" customHeight="1">
      <c r="B103" s="153" t="s">
        <v>307</v>
      </c>
      <c r="C103" s="256">
        <v>871</v>
      </c>
      <c r="D103" s="207" t="s">
        <v>93</v>
      </c>
      <c r="E103" s="207" t="s">
        <v>120</v>
      </c>
      <c r="F103" s="146" t="s">
        <v>312</v>
      </c>
      <c r="G103" s="147" t="s">
        <v>390</v>
      </c>
      <c r="H103" s="148" t="s">
        <v>392</v>
      </c>
      <c r="I103" s="209">
        <v>200</v>
      </c>
      <c r="J103" s="195">
        <v>500</v>
      </c>
    </row>
    <row r="104" spans="2:10" ht="12.75">
      <c r="B104" s="210" t="s">
        <v>259</v>
      </c>
      <c r="C104" s="256">
        <v>871</v>
      </c>
      <c r="D104" s="211" t="s">
        <v>93</v>
      </c>
      <c r="E104" s="211" t="s">
        <v>260</v>
      </c>
      <c r="F104" s="212"/>
      <c r="G104" s="213"/>
      <c r="H104" s="214"/>
      <c r="I104" s="208"/>
      <c r="J104" s="199">
        <f>J105</f>
        <v>62.2</v>
      </c>
    </row>
    <row r="105" spans="2:10" ht="12.75">
      <c r="B105" s="156" t="s">
        <v>311</v>
      </c>
      <c r="C105" s="157">
        <v>871</v>
      </c>
      <c r="D105" s="157" t="s">
        <v>93</v>
      </c>
      <c r="E105" s="158" t="s">
        <v>260</v>
      </c>
      <c r="F105" s="159" t="s">
        <v>312</v>
      </c>
      <c r="G105" s="160" t="s">
        <v>293</v>
      </c>
      <c r="H105" s="161" t="s">
        <v>294</v>
      </c>
      <c r="I105" s="162"/>
      <c r="J105" s="163">
        <f>J106</f>
        <v>62.2</v>
      </c>
    </row>
    <row r="106" spans="2:10" ht="51">
      <c r="B106" s="164" t="s">
        <v>313</v>
      </c>
      <c r="C106" s="256">
        <v>871</v>
      </c>
      <c r="D106" s="215" t="s">
        <v>93</v>
      </c>
      <c r="E106" s="215" t="s">
        <v>260</v>
      </c>
      <c r="F106" s="167" t="s">
        <v>312</v>
      </c>
      <c r="G106" s="168" t="s">
        <v>296</v>
      </c>
      <c r="H106" s="206" t="s">
        <v>294</v>
      </c>
      <c r="I106" s="128"/>
      <c r="J106" s="216">
        <f>J107+J109</f>
        <v>62.2</v>
      </c>
    </row>
    <row r="107" spans="2:10" ht="24">
      <c r="B107" s="175" t="s">
        <v>393</v>
      </c>
      <c r="C107" s="256">
        <v>871</v>
      </c>
      <c r="D107" s="217" t="s">
        <v>93</v>
      </c>
      <c r="E107" s="217" t="s">
        <v>260</v>
      </c>
      <c r="F107" s="146" t="s">
        <v>312</v>
      </c>
      <c r="G107" s="147" t="s">
        <v>296</v>
      </c>
      <c r="H107" s="148" t="s">
        <v>394</v>
      </c>
      <c r="I107" s="208"/>
      <c r="J107" s="195">
        <f>J108</f>
        <v>12.2</v>
      </c>
    </row>
    <row r="108" spans="2:10" ht="12.75">
      <c r="B108" s="153" t="s">
        <v>311</v>
      </c>
      <c r="C108" s="256">
        <v>871</v>
      </c>
      <c r="D108" s="217" t="s">
        <v>93</v>
      </c>
      <c r="E108" s="217" t="s">
        <v>260</v>
      </c>
      <c r="F108" s="146" t="s">
        <v>312</v>
      </c>
      <c r="G108" s="147" t="s">
        <v>296</v>
      </c>
      <c r="H108" s="148" t="s">
        <v>394</v>
      </c>
      <c r="I108" s="208">
        <v>500</v>
      </c>
      <c r="J108" s="195">
        <v>12.2</v>
      </c>
    </row>
    <row r="109" spans="2:10" ht="38.25">
      <c r="B109" s="218" t="s">
        <v>395</v>
      </c>
      <c r="C109" s="256">
        <v>871</v>
      </c>
      <c r="D109" s="217" t="s">
        <v>93</v>
      </c>
      <c r="E109" s="217" t="s">
        <v>260</v>
      </c>
      <c r="F109" s="146" t="s">
        <v>312</v>
      </c>
      <c r="G109" s="147" t="s">
        <v>296</v>
      </c>
      <c r="H109" s="148" t="s">
        <v>396</v>
      </c>
      <c r="I109" s="208"/>
      <c r="J109" s="195">
        <f>J110</f>
        <v>50</v>
      </c>
    </row>
    <row r="110" spans="2:10" ht="12.75">
      <c r="B110" s="153" t="s">
        <v>311</v>
      </c>
      <c r="C110" s="256">
        <v>871</v>
      </c>
      <c r="D110" s="217" t="s">
        <v>93</v>
      </c>
      <c r="E110" s="217" t="s">
        <v>260</v>
      </c>
      <c r="F110" s="146" t="s">
        <v>312</v>
      </c>
      <c r="G110" s="147" t="s">
        <v>296</v>
      </c>
      <c r="H110" s="148" t="s">
        <v>396</v>
      </c>
      <c r="I110" s="208">
        <v>500</v>
      </c>
      <c r="J110" s="195">
        <v>50</v>
      </c>
    </row>
    <row r="111" spans="2:10" ht="14.25">
      <c r="B111" s="122" t="s">
        <v>96</v>
      </c>
      <c r="C111" s="256">
        <v>871</v>
      </c>
      <c r="D111" s="133" t="s">
        <v>94</v>
      </c>
      <c r="E111" s="133" t="s">
        <v>85</v>
      </c>
      <c r="F111" s="146"/>
      <c r="G111" s="147"/>
      <c r="H111" s="148" t="s">
        <v>86</v>
      </c>
      <c r="I111" s="128" t="s">
        <v>84</v>
      </c>
      <c r="J111" s="199">
        <f>J112+J122+J155</f>
        <v>3224</v>
      </c>
    </row>
    <row r="112" spans="2:10" ht="12.75">
      <c r="B112" s="219" t="s">
        <v>97</v>
      </c>
      <c r="C112" s="256">
        <v>871</v>
      </c>
      <c r="D112" s="133" t="s">
        <v>94</v>
      </c>
      <c r="E112" s="133" t="s">
        <v>88</v>
      </c>
      <c r="F112" s="146"/>
      <c r="G112" s="147"/>
      <c r="H112" s="148" t="s">
        <v>86</v>
      </c>
      <c r="I112" s="128" t="s">
        <v>84</v>
      </c>
      <c r="J112" s="199">
        <f>J113</f>
        <v>400</v>
      </c>
    </row>
    <row r="113" spans="2:10" ht="38.25">
      <c r="B113" s="156" t="s">
        <v>348</v>
      </c>
      <c r="C113" s="157">
        <v>871</v>
      </c>
      <c r="D113" s="157" t="s">
        <v>94</v>
      </c>
      <c r="E113" s="158" t="s">
        <v>88</v>
      </c>
      <c r="F113" s="159" t="s">
        <v>88</v>
      </c>
      <c r="G113" s="160" t="s">
        <v>293</v>
      </c>
      <c r="H113" s="161" t="s">
        <v>294</v>
      </c>
      <c r="I113" s="162"/>
      <c r="J113" s="163">
        <f>J114+J119</f>
        <v>400</v>
      </c>
    </row>
    <row r="114" spans="2:10" ht="63.75">
      <c r="B114" s="218" t="s">
        <v>397</v>
      </c>
      <c r="C114" s="256">
        <v>871</v>
      </c>
      <c r="D114" s="217" t="s">
        <v>94</v>
      </c>
      <c r="E114" s="217" t="s">
        <v>88</v>
      </c>
      <c r="F114" s="146" t="s">
        <v>88</v>
      </c>
      <c r="G114" s="147" t="s">
        <v>344</v>
      </c>
      <c r="H114" s="148" t="s">
        <v>294</v>
      </c>
      <c r="I114" s="208"/>
      <c r="J114" s="195">
        <f>J115+J117</f>
        <v>250</v>
      </c>
    </row>
    <row r="115" spans="2:10" ht="76.5">
      <c r="B115" s="218" t="s">
        <v>400</v>
      </c>
      <c r="C115" s="256">
        <v>871</v>
      </c>
      <c r="D115" s="217" t="s">
        <v>94</v>
      </c>
      <c r="E115" s="217" t="s">
        <v>88</v>
      </c>
      <c r="F115" s="146" t="s">
        <v>88</v>
      </c>
      <c r="G115" s="147" t="s">
        <v>344</v>
      </c>
      <c r="H115" s="148" t="s">
        <v>398</v>
      </c>
      <c r="I115" s="208"/>
      <c r="J115" s="195">
        <f>J116</f>
        <v>150</v>
      </c>
    </row>
    <row r="116" spans="2:10" ht="21.75" customHeight="1">
      <c r="B116" s="218" t="s">
        <v>307</v>
      </c>
      <c r="C116" s="256">
        <v>871</v>
      </c>
      <c r="D116" s="217" t="s">
        <v>94</v>
      </c>
      <c r="E116" s="217" t="s">
        <v>88</v>
      </c>
      <c r="F116" s="146" t="s">
        <v>88</v>
      </c>
      <c r="G116" s="147" t="s">
        <v>344</v>
      </c>
      <c r="H116" s="148" t="s">
        <v>398</v>
      </c>
      <c r="I116" s="208">
        <v>200</v>
      </c>
      <c r="J116" s="195">
        <v>150</v>
      </c>
    </row>
    <row r="117" spans="2:10" ht="66.75" customHeight="1">
      <c r="B117" s="218" t="s">
        <v>401</v>
      </c>
      <c r="C117" s="256">
        <v>871</v>
      </c>
      <c r="D117" s="217" t="s">
        <v>94</v>
      </c>
      <c r="E117" s="217" t="s">
        <v>88</v>
      </c>
      <c r="F117" s="146" t="s">
        <v>88</v>
      </c>
      <c r="G117" s="147" t="s">
        <v>344</v>
      </c>
      <c r="H117" s="148" t="s">
        <v>399</v>
      </c>
      <c r="I117" s="208"/>
      <c r="J117" s="195">
        <f>J118</f>
        <v>100</v>
      </c>
    </row>
    <row r="118" spans="2:10" ht="18.75" customHeight="1">
      <c r="B118" s="218" t="s">
        <v>307</v>
      </c>
      <c r="C118" s="256">
        <v>871</v>
      </c>
      <c r="D118" s="217" t="s">
        <v>94</v>
      </c>
      <c r="E118" s="217" t="s">
        <v>88</v>
      </c>
      <c r="F118" s="146" t="s">
        <v>88</v>
      </c>
      <c r="G118" s="147" t="s">
        <v>344</v>
      </c>
      <c r="H118" s="148" t="s">
        <v>399</v>
      </c>
      <c r="I118" s="208">
        <v>200</v>
      </c>
      <c r="J118" s="195">
        <v>100</v>
      </c>
    </row>
    <row r="119" spans="2:10" ht="78" customHeight="1">
      <c r="B119" s="218" t="s">
        <v>402</v>
      </c>
      <c r="C119" s="256">
        <v>871</v>
      </c>
      <c r="D119" s="217" t="s">
        <v>94</v>
      </c>
      <c r="E119" s="217" t="s">
        <v>88</v>
      </c>
      <c r="F119" s="146" t="s">
        <v>88</v>
      </c>
      <c r="G119" s="147" t="s">
        <v>390</v>
      </c>
      <c r="H119" s="148" t="s">
        <v>294</v>
      </c>
      <c r="I119" s="208"/>
      <c r="J119" s="195">
        <f>J120</f>
        <v>150</v>
      </c>
    </row>
    <row r="120" spans="2:10" ht="89.25">
      <c r="B120" s="218" t="s">
        <v>403</v>
      </c>
      <c r="C120" s="256">
        <v>871</v>
      </c>
      <c r="D120" s="217" t="s">
        <v>94</v>
      </c>
      <c r="E120" s="217" t="s">
        <v>88</v>
      </c>
      <c r="F120" s="146" t="s">
        <v>88</v>
      </c>
      <c r="G120" s="147" t="s">
        <v>390</v>
      </c>
      <c r="H120" s="148" t="s">
        <v>399</v>
      </c>
      <c r="I120" s="208"/>
      <c r="J120" s="195">
        <f>J121</f>
        <v>150</v>
      </c>
    </row>
    <row r="121" spans="2:10" ht="21" customHeight="1">
      <c r="B121" s="218" t="s">
        <v>307</v>
      </c>
      <c r="C121" s="256">
        <v>871</v>
      </c>
      <c r="D121" s="217" t="s">
        <v>94</v>
      </c>
      <c r="E121" s="217" t="s">
        <v>88</v>
      </c>
      <c r="F121" s="146" t="s">
        <v>88</v>
      </c>
      <c r="G121" s="147" t="s">
        <v>390</v>
      </c>
      <c r="H121" s="148" t="s">
        <v>399</v>
      </c>
      <c r="I121" s="208">
        <v>200</v>
      </c>
      <c r="J121" s="195">
        <v>150</v>
      </c>
    </row>
    <row r="122" spans="2:10" ht="12.75">
      <c r="B122" s="219" t="s">
        <v>79</v>
      </c>
      <c r="C122" s="256">
        <v>871</v>
      </c>
      <c r="D122" s="215" t="s">
        <v>94</v>
      </c>
      <c r="E122" s="215" t="s">
        <v>91</v>
      </c>
      <c r="F122" s="167"/>
      <c r="G122" s="168"/>
      <c r="H122" s="206"/>
      <c r="I122" s="128"/>
      <c r="J122" s="199">
        <f>J123+J151+J143</f>
        <v>1938</v>
      </c>
    </row>
    <row r="123" spans="2:10" ht="38.25">
      <c r="B123" s="156" t="s">
        <v>348</v>
      </c>
      <c r="C123" s="157">
        <v>871</v>
      </c>
      <c r="D123" s="157" t="s">
        <v>94</v>
      </c>
      <c r="E123" s="158" t="s">
        <v>91</v>
      </c>
      <c r="F123" s="159" t="s">
        <v>88</v>
      </c>
      <c r="G123" s="160" t="s">
        <v>293</v>
      </c>
      <c r="H123" s="161" t="s">
        <v>294</v>
      </c>
      <c r="I123" s="162"/>
      <c r="J123" s="163">
        <f>J124+J133+J140</f>
        <v>668</v>
      </c>
    </row>
    <row r="124" spans="2:10" ht="63.75">
      <c r="B124" s="218" t="s">
        <v>404</v>
      </c>
      <c r="C124" s="256">
        <v>871</v>
      </c>
      <c r="D124" s="217" t="s">
        <v>94</v>
      </c>
      <c r="E124" s="217" t="s">
        <v>91</v>
      </c>
      <c r="F124" s="146" t="s">
        <v>88</v>
      </c>
      <c r="G124" s="147" t="s">
        <v>336</v>
      </c>
      <c r="H124" s="148" t="s">
        <v>294</v>
      </c>
      <c r="I124" s="208"/>
      <c r="J124" s="195">
        <f>J125+J127+J129+J131</f>
        <v>335</v>
      </c>
    </row>
    <row r="125" spans="2:10" ht="67.5" customHeight="1">
      <c r="B125" s="218" t="s">
        <v>406</v>
      </c>
      <c r="C125" s="256">
        <v>871</v>
      </c>
      <c r="D125" s="217" t="s">
        <v>94</v>
      </c>
      <c r="E125" s="217" t="s">
        <v>91</v>
      </c>
      <c r="F125" s="146" t="s">
        <v>88</v>
      </c>
      <c r="G125" s="147" t="s">
        <v>336</v>
      </c>
      <c r="H125" s="148" t="s">
        <v>405</v>
      </c>
      <c r="I125" s="208"/>
      <c r="J125" s="195">
        <f>J126</f>
        <v>105</v>
      </c>
    </row>
    <row r="126" spans="2:10" ht="19.5" customHeight="1">
      <c r="B126" s="218" t="s">
        <v>307</v>
      </c>
      <c r="C126" s="256">
        <v>871</v>
      </c>
      <c r="D126" s="217" t="s">
        <v>94</v>
      </c>
      <c r="E126" s="217" t="s">
        <v>91</v>
      </c>
      <c r="F126" s="146" t="s">
        <v>88</v>
      </c>
      <c r="G126" s="147" t="s">
        <v>336</v>
      </c>
      <c r="H126" s="148" t="s">
        <v>405</v>
      </c>
      <c r="I126" s="208">
        <v>200</v>
      </c>
      <c r="J126" s="195">
        <v>105</v>
      </c>
    </row>
    <row r="127" spans="2:10" ht="63.75">
      <c r="B127" s="218" t="s">
        <v>407</v>
      </c>
      <c r="C127" s="256">
        <v>871</v>
      </c>
      <c r="D127" s="217" t="s">
        <v>94</v>
      </c>
      <c r="E127" s="217" t="s">
        <v>91</v>
      </c>
      <c r="F127" s="146" t="s">
        <v>88</v>
      </c>
      <c r="G127" s="147" t="s">
        <v>336</v>
      </c>
      <c r="H127" s="148" t="s">
        <v>410</v>
      </c>
      <c r="I127" s="208"/>
      <c r="J127" s="195">
        <f>J128</f>
        <v>80</v>
      </c>
    </row>
    <row r="128" spans="2:10" ht="24">
      <c r="B128" s="220" t="s">
        <v>411</v>
      </c>
      <c r="C128" s="256">
        <v>871</v>
      </c>
      <c r="D128" s="217" t="s">
        <v>94</v>
      </c>
      <c r="E128" s="217" t="s">
        <v>91</v>
      </c>
      <c r="F128" s="146" t="s">
        <v>88</v>
      </c>
      <c r="G128" s="147" t="s">
        <v>336</v>
      </c>
      <c r="H128" s="148" t="s">
        <v>410</v>
      </c>
      <c r="I128" s="208">
        <v>400</v>
      </c>
      <c r="J128" s="195">
        <v>80</v>
      </c>
    </row>
    <row r="129" spans="2:10" ht="63.75">
      <c r="B129" s="218" t="s">
        <v>409</v>
      </c>
      <c r="C129" s="256">
        <v>871</v>
      </c>
      <c r="D129" s="217" t="s">
        <v>94</v>
      </c>
      <c r="E129" s="217" t="s">
        <v>91</v>
      </c>
      <c r="F129" s="146" t="s">
        <v>88</v>
      </c>
      <c r="G129" s="147" t="s">
        <v>336</v>
      </c>
      <c r="H129" s="148" t="s">
        <v>412</v>
      </c>
      <c r="I129" s="208"/>
      <c r="J129" s="195">
        <f>J130</f>
        <v>80</v>
      </c>
    </row>
    <row r="130" spans="2:10" ht="25.5">
      <c r="B130" s="218" t="s">
        <v>307</v>
      </c>
      <c r="C130" s="256">
        <v>871</v>
      </c>
      <c r="D130" s="217" t="s">
        <v>94</v>
      </c>
      <c r="E130" s="217" t="s">
        <v>91</v>
      </c>
      <c r="F130" s="146" t="s">
        <v>88</v>
      </c>
      <c r="G130" s="147" t="s">
        <v>336</v>
      </c>
      <c r="H130" s="148" t="s">
        <v>412</v>
      </c>
      <c r="I130" s="208">
        <v>200</v>
      </c>
      <c r="J130" s="195">
        <v>80</v>
      </c>
    </row>
    <row r="131" spans="2:10" ht="76.5">
      <c r="B131" s="218" t="s">
        <v>408</v>
      </c>
      <c r="C131" s="256">
        <v>871</v>
      </c>
      <c r="D131" s="217" t="s">
        <v>94</v>
      </c>
      <c r="E131" s="217" t="s">
        <v>91</v>
      </c>
      <c r="F131" s="146" t="s">
        <v>88</v>
      </c>
      <c r="G131" s="147" t="s">
        <v>336</v>
      </c>
      <c r="H131" s="148" t="s">
        <v>413</v>
      </c>
      <c r="I131" s="208"/>
      <c r="J131" s="195">
        <f>J132</f>
        <v>70</v>
      </c>
    </row>
    <row r="132" spans="2:10" ht="25.5">
      <c r="B132" s="218" t="s">
        <v>307</v>
      </c>
      <c r="C132" s="256">
        <v>871</v>
      </c>
      <c r="D132" s="217" t="s">
        <v>94</v>
      </c>
      <c r="E132" s="217" t="s">
        <v>91</v>
      </c>
      <c r="F132" s="146" t="s">
        <v>88</v>
      </c>
      <c r="G132" s="147" t="s">
        <v>336</v>
      </c>
      <c r="H132" s="148" t="s">
        <v>413</v>
      </c>
      <c r="I132" s="208">
        <v>200</v>
      </c>
      <c r="J132" s="195">
        <v>70</v>
      </c>
    </row>
    <row r="133" spans="2:10" ht="63.75">
      <c r="B133" s="218" t="s">
        <v>414</v>
      </c>
      <c r="C133" s="256">
        <v>871</v>
      </c>
      <c r="D133" s="217" t="s">
        <v>94</v>
      </c>
      <c r="E133" s="217" t="s">
        <v>91</v>
      </c>
      <c r="F133" s="146" t="s">
        <v>88</v>
      </c>
      <c r="G133" s="147" t="s">
        <v>296</v>
      </c>
      <c r="H133" s="148"/>
      <c r="I133" s="208"/>
      <c r="J133" s="221">
        <f>J134+J136+J138</f>
        <v>230</v>
      </c>
    </row>
    <row r="134" spans="2:10" ht="60">
      <c r="B134" s="220" t="s">
        <v>418</v>
      </c>
      <c r="C134" s="256">
        <v>871</v>
      </c>
      <c r="D134" s="217" t="s">
        <v>94</v>
      </c>
      <c r="E134" s="217" t="s">
        <v>91</v>
      </c>
      <c r="F134" s="146" t="s">
        <v>88</v>
      </c>
      <c r="G134" s="147" t="s">
        <v>296</v>
      </c>
      <c r="H134" s="148" t="s">
        <v>415</v>
      </c>
      <c r="I134" s="148"/>
      <c r="J134" s="221">
        <f>J135</f>
        <v>30</v>
      </c>
    </row>
    <row r="135" spans="2:10" ht="24">
      <c r="B135" s="220" t="s">
        <v>411</v>
      </c>
      <c r="C135" s="256">
        <v>871</v>
      </c>
      <c r="D135" s="217" t="s">
        <v>94</v>
      </c>
      <c r="E135" s="217" t="s">
        <v>91</v>
      </c>
      <c r="F135" s="146" t="s">
        <v>88</v>
      </c>
      <c r="G135" s="147" t="s">
        <v>296</v>
      </c>
      <c r="H135" s="148" t="s">
        <v>415</v>
      </c>
      <c r="I135" s="148">
        <v>400</v>
      </c>
      <c r="J135" s="221">
        <v>30</v>
      </c>
    </row>
    <row r="136" spans="2:10" ht="60">
      <c r="B136" s="220" t="s">
        <v>419</v>
      </c>
      <c r="C136" s="256">
        <v>871</v>
      </c>
      <c r="D136" s="217" t="s">
        <v>94</v>
      </c>
      <c r="E136" s="217" t="s">
        <v>91</v>
      </c>
      <c r="F136" s="146" t="s">
        <v>88</v>
      </c>
      <c r="G136" s="147" t="s">
        <v>296</v>
      </c>
      <c r="H136" s="148" t="s">
        <v>416</v>
      </c>
      <c r="I136" s="148"/>
      <c r="J136" s="221">
        <f>J137</f>
        <v>100</v>
      </c>
    </row>
    <row r="137" spans="2:10" ht="24">
      <c r="B137" s="220" t="s">
        <v>411</v>
      </c>
      <c r="C137" s="256">
        <v>871</v>
      </c>
      <c r="D137" s="217" t="s">
        <v>94</v>
      </c>
      <c r="E137" s="217" t="s">
        <v>91</v>
      </c>
      <c r="F137" s="146" t="s">
        <v>88</v>
      </c>
      <c r="G137" s="147" t="s">
        <v>296</v>
      </c>
      <c r="H137" s="148" t="s">
        <v>416</v>
      </c>
      <c r="I137" s="148">
        <v>400</v>
      </c>
      <c r="J137" s="221">
        <v>100</v>
      </c>
    </row>
    <row r="138" spans="2:10" ht="60">
      <c r="B138" s="220" t="s">
        <v>420</v>
      </c>
      <c r="C138" s="256">
        <v>871</v>
      </c>
      <c r="D138" s="217" t="s">
        <v>94</v>
      </c>
      <c r="E138" s="217" t="s">
        <v>91</v>
      </c>
      <c r="F138" s="146" t="s">
        <v>88</v>
      </c>
      <c r="G138" s="147" t="s">
        <v>296</v>
      </c>
      <c r="H138" s="148" t="s">
        <v>417</v>
      </c>
      <c r="I138" s="148"/>
      <c r="J138" s="221">
        <f>J139</f>
        <v>100</v>
      </c>
    </row>
    <row r="139" spans="2:10" ht="24">
      <c r="B139" s="220" t="s">
        <v>411</v>
      </c>
      <c r="C139" s="256">
        <v>871</v>
      </c>
      <c r="D139" s="217" t="s">
        <v>94</v>
      </c>
      <c r="E139" s="217" t="s">
        <v>91</v>
      </c>
      <c r="F139" s="146" t="s">
        <v>88</v>
      </c>
      <c r="G139" s="147" t="s">
        <v>296</v>
      </c>
      <c r="H139" s="148">
        <v>4607</v>
      </c>
      <c r="I139" s="148">
        <v>400</v>
      </c>
      <c r="J139" s="221">
        <v>100</v>
      </c>
    </row>
    <row r="140" spans="2:10" ht="63.75">
      <c r="B140" s="218" t="s">
        <v>421</v>
      </c>
      <c r="C140" s="256">
        <v>871</v>
      </c>
      <c r="D140" s="217" t="s">
        <v>94</v>
      </c>
      <c r="E140" s="217" t="s">
        <v>91</v>
      </c>
      <c r="F140" s="146" t="s">
        <v>88</v>
      </c>
      <c r="G140" s="147" t="s">
        <v>385</v>
      </c>
      <c r="H140" s="148"/>
      <c r="I140" s="208"/>
      <c r="J140" s="221">
        <f>J141</f>
        <v>103</v>
      </c>
    </row>
    <row r="141" spans="2:10" ht="76.5">
      <c r="B141" s="200" t="s">
        <v>422</v>
      </c>
      <c r="C141" s="256">
        <v>871</v>
      </c>
      <c r="D141" s="217" t="s">
        <v>94</v>
      </c>
      <c r="E141" s="217" t="s">
        <v>91</v>
      </c>
      <c r="F141" s="146" t="s">
        <v>88</v>
      </c>
      <c r="G141" s="147" t="s">
        <v>385</v>
      </c>
      <c r="H141" s="148" t="s">
        <v>405</v>
      </c>
      <c r="I141" s="148"/>
      <c r="J141" s="221">
        <f>J142</f>
        <v>103</v>
      </c>
    </row>
    <row r="142" spans="2:10" ht="25.5">
      <c r="B142" s="218" t="s">
        <v>307</v>
      </c>
      <c r="C142" s="256">
        <v>871</v>
      </c>
      <c r="D142" s="217" t="s">
        <v>94</v>
      </c>
      <c r="E142" s="217" t="s">
        <v>91</v>
      </c>
      <c r="F142" s="146" t="s">
        <v>88</v>
      </c>
      <c r="G142" s="147" t="s">
        <v>385</v>
      </c>
      <c r="H142" s="148" t="s">
        <v>405</v>
      </c>
      <c r="I142" s="148" t="s">
        <v>308</v>
      </c>
      <c r="J142" s="195">
        <v>103</v>
      </c>
    </row>
    <row r="143" spans="2:10" ht="12.75">
      <c r="B143" s="156" t="s">
        <v>311</v>
      </c>
      <c r="C143" s="157">
        <v>871</v>
      </c>
      <c r="D143" s="157" t="s">
        <v>94</v>
      </c>
      <c r="E143" s="158" t="s">
        <v>91</v>
      </c>
      <c r="F143" s="159" t="s">
        <v>312</v>
      </c>
      <c r="G143" s="160"/>
      <c r="H143" s="161"/>
      <c r="I143" s="162"/>
      <c r="J143" s="163">
        <f>J144</f>
        <v>1200</v>
      </c>
    </row>
    <row r="144" spans="2:10" ht="25.5">
      <c r="B144" s="153" t="s">
        <v>389</v>
      </c>
      <c r="C144" s="256">
        <v>871</v>
      </c>
      <c r="D144" s="223" t="s">
        <v>94</v>
      </c>
      <c r="E144" s="223" t="s">
        <v>91</v>
      </c>
      <c r="F144" s="146" t="s">
        <v>312</v>
      </c>
      <c r="G144" s="147" t="s">
        <v>390</v>
      </c>
      <c r="H144" s="148" t="s">
        <v>294</v>
      </c>
      <c r="I144" s="208"/>
      <c r="J144" s="195">
        <f>J145+J147+J149</f>
        <v>1200</v>
      </c>
    </row>
    <row r="145" spans="2:10" ht="24">
      <c r="B145" s="175" t="s">
        <v>47</v>
      </c>
      <c r="C145" s="256">
        <v>871</v>
      </c>
      <c r="D145" s="223" t="s">
        <v>94</v>
      </c>
      <c r="E145" s="223" t="s">
        <v>91</v>
      </c>
      <c r="F145" s="146" t="s">
        <v>312</v>
      </c>
      <c r="G145" s="147" t="s">
        <v>390</v>
      </c>
      <c r="H145" s="148" t="s">
        <v>50</v>
      </c>
      <c r="I145" s="208"/>
      <c r="J145" s="195">
        <f>J146</f>
        <v>400</v>
      </c>
    </row>
    <row r="146" spans="2:10" ht="24">
      <c r="B146" s="220" t="s">
        <v>411</v>
      </c>
      <c r="C146" s="256">
        <v>871</v>
      </c>
      <c r="D146" s="223" t="s">
        <v>94</v>
      </c>
      <c r="E146" s="223" t="s">
        <v>91</v>
      </c>
      <c r="F146" s="146" t="s">
        <v>312</v>
      </c>
      <c r="G146" s="147" t="s">
        <v>390</v>
      </c>
      <c r="H146" s="148" t="s">
        <v>50</v>
      </c>
      <c r="I146" s="148">
        <v>400</v>
      </c>
      <c r="J146" s="195">
        <v>400</v>
      </c>
    </row>
    <row r="147" spans="2:10" ht="12.75">
      <c r="B147" s="175" t="s">
        <v>48</v>
      </c>
      <c r="C147" s="256">
        <v>871</v>
      </c>
      <c r="D147" s="223" t="s">
        <v>94</v>
      </c>
      <c r="E147" s="223" t="s">
        <v>91</v>
      </c>
      <c r="F147" s="146" t="s">
        <v>312</v>
      </c>
      <c r="G147" s="147" t="s">
        <v>390</v>
      </c>
      <c r="H147" s="148" t="s">
        <v>51</v>
      </c>
      <c r="I147" s="148"/>
      <c r="J147" s="195">
        <f>J148</f>
        <v>400</v>
      </c>
    </row>
    <row r="148" spans="2:10" ht="24">
      <c r="B148" s="220" t="s">
        <v>411</v>
      </c>
      <c r="C148" s="256">
        <v>871</v>
      </c>
      <c r="D148" s="223" t="s">
        <v>94</v>
      </c>
      <c r="E148" s="223" t="s">
        <v>91</v>
      </c>
      <c r="F148" s="146" t="s">
        <v>312</v>
      </c>
      <c r="G148" s="147" t="s">
        <v>390</v>
      </c>
      <c r="H148" s="148" t="s">
        <v>51</v>
      </c>
      <c r="I148" s="148">
        <v>400</v>
      </c>
      <c r="J148" s="195">
        <v>400</v>
      </c>
    </row>
    <row r="149" spans="2:10" ht="24">
      <c r="B149" s="175" t="s">
        <v>49</v>
      </c>
      <c r="C149" s="256">
        <v>871</v>
      </c>
      <c r="D149" s="223" t="s">
        <v>94</v>
      </c>
      <c r="E149" s="223" t="s">
        <v>91</v>
      </c>
      <c r="F149" s="146" t="s">
        <v>312</v>
      </c>
      <c r="G149" s="147" t="s">
        <v>390</v>
      </c>
      <c r="H149" s="148" t="s">
        <v>52</v>
      </c>
      <c r="I149" s="148"/>
      <c r="J149" s="195">
        <f>J150</f>
        <v>400</v>
      </c>
    </row>
    <row r="150" spans="2:10" ht="24">
      <c r="B150" s="220" t="s">
        <v>411</v>
      </c>
      <c r="C150" s="256">
        <v>871</v>
      </c>
      <c r="D150" s="223" t="s">
        <v>94</v>
      </c>
      <c r="E150" s="223" t="s">
        <v>91</v>
      </c>
      <c r="F150" s="146" t="s">
        <v>312</v>
      </c>
      <c r="G150" s="147" t="s">
        <v>390</v>
      </c>
      <c r="H150" s="148" t="s">
        <v>52</v>
      </c>
      <c r="I150" s="148" t="s">
        <v>53</v>
      </c>
      <c r="J150" s="195">
        <v>400</v>
      </c>
    </row>
    <row r="151" spans="2:10" ht="38.25">
      <c r="B151" s="156" t="s">
        <v>0</v>
      </c>
      <c r="C151" s="157">
        <v>871</v>
      </c>
      <c r="D151" s="157" t="s">
        <v>94</v>
      </c>
      <c r="E151" s="158" t="s">
        <v>91</v>
      </c>
      <c r="F151" s="159" t="s">
        <v>91</v>
      </c>
      <c r="G151" s="160" t="s">
        <v>293</v>
      </c>
      <c r="H151" s="161" t="s">
        <v>294</v>
      </c>
      <c r="I151" s="162"/>
      <c r="J151" s="163">
        <f>J152</f>
        <v>70</v>
      </c>
    </row>
    <row r="152" spans="2:10" ht="53.25" customHeight="1">
      <c r="B152" s="218" t="s">
        <v>1</v>
      </c>
      <c r="C152" s="256">
        <v>871</v>
      </c>
      <c r="D152" s="217" t="s">
        <v>94</v>
      </c>
      <c r="E152" s="217" t="s">
        <v>91</v>
      </c>
      <c r="F152" s="146" t="s">
        <v>91</v>
      </c>
      <c r="G152" s="147" t="s">
        <v>350</v>
      </c>
      <c r="H152" s="148" t="s">
        <v>294</v>
      </c>
      <c r="I152" s="208"/>
      <c r="J152" s="221">
        <f>J153</f>
        <v>70</v>
      </c>
    </row>
    <row r="153" spans="2:10" ht="66" customHeight="1">
      <c r="B153" s="218" t="s">
        <v>3</v>
      </c>
      <c r="C153" s="256">
        <v>871</v>
      </c>
      <c r="D153" s="217" t="s">
        <v>94</v>
      </c>
      <c r="E153" s="217" t="s">
        <v>91</v>
      </c>
      <c r="F153" s="146" t="s">
        <v>91</v>
      </c>
      <c r="G153" s="147" t="s">
        <v>350</v>
      </c>
      <c r="H153" s="148" t="s">
        <v>2</v>
      </c>
      <c r="I153" s="208"/>
      <c r="J153" s="221">
        <f>J154</f>
        <v>70</v>
      </c>
    </row>
    <row r="154" spans="2:10" ht="19.5" customHeight="1">
      <c r="B154" s="218" t="s">
        <v>307</v>
      </c>
      <c r="C154" s="256">
        <v>871</v>
      </c>
      <c r="D154" s="217" t="s">
        <v>94</v>
      </c>
      <c r="E154" s="217" t="s">
        <v>91</v>
      </c>
      <c r="F154" s="146" t="s">
        <v>91</v>
      </c>
      <c r="G154" s="147" t="s">
        <v>350</v>
      </c>
      <c r="H154" s="148" t="s">
        <v>2</v>
      </c>
      <c r="I154" s="208">
        <v>200</v>
      </c>
      <c r="J154" s="221">
        <v>70</v>
      </c>
    </row>
    <row r="155" spans="2:10" ht="12.75">
      <c r="B155" s="219" t="s">
        <v>80</v>
      </c>
      <c r="C155" s="256">
        <v>871</v>
      </c>
      <c r="D155" s="133" t="s">
        <v>94</v>
      </c>
      <c r="E155" s="133" t="s">
        <v>89</v>
      </c>
      <c r="F155" s="146"/>
      <c r="G155" s="147"/>
      <c r="H155" s="148" t="s">
        <v>86</v>
      </c>
      <c r="I155" s="128" t="s">
        <v>84</v>
      </c>
      <c r="J155" s="221">
        <f>J156</f>
        <v>886</v>
      </c>
    </row>
    <row r="156" spans="2:10" ht="38.25">
      <c r="B156" s="156" t="s">
        <v>0</v>
      </c>
      <c r="C156" s="157">
        <v>871</v>
      </c>
      <c r="D156" s="157" t="s">
        <v>94</v>
      </c>
      <c r="E156" s="158" t="s">
        <v>89</v>
      </c>
      <c r="F156" s="159" t="s">
        <v>91</v>
      </c>
      <c r="G156" s="160" t="s">
        <v>293</v>
      </c>
      <c r="H156" s="161" t="s">
        <v>294</v>
      </c>
      <c r="I156" s="162"/>
      <c r="J156" s="163">
        <f>J157+J162+J167+J174+J177</f>
        <v>886</v>
      </c>
    </row>
    <row r="157" spans="2:10" ht="51">
      <c r="B157" s="218" t="s">
        <v>4</v>
      </c>
      <c r="C157" s="256">
        <v>871</v>
      </c>
      <c r="D157" s="217" t="s">
        <v>94</v>
      </c>
      <c r="E157" s="217" t="s">
        <v>89</v>
      </c>
      <c r="F157" s="146" t="s">
        <v>91</v>
      </c>
      <c r="G157" s="147" t="s">
        <v>336</v>
      </c>
      <c r="H157" s="148" t="s">
        <v>294</v>
      </c>
      <c r="I157" s="208"/>
      <c r="J157" s="221">
        <f>J158+J160</f>
        <v>320</v>
      </c>
    </row>
    <row r="158" spans="2:10" ht="63.75">
      <c r="B158" s="1" t="s">
        <v>6</v>
      </c>
      <c r="C158" s="256">
        <v>871</v>
      </c>
      <c r="D158" s="217" t="s">
        <v>94</v>
      </c>
      <c r="E158" s="217" t="s">
        <v>89</v>
      </c>
      <c r="F158" s="146" t="s">
        <v>91</v>
      </c>
      <c r="G158" s="147" t="s">
        <v>336</v>
      </c>
      <c r="H158" s="148" t="s">
        <v>5</v>
      </c>
      <c r="I158" s="208"/>
      <c r="J158" s="221">
        <f>J159</f>
        <v>170</v>
      </c>
    </row>
    <row r="159" spans="2:10" ht="22.5" customHeight="1">
      <c r="B159" s="1" t="s">
        <v>307</v>
      </c>
      <c r="C159" s="256">
        <v>871</v>
      </c>
      <c r="D159" s="217" t="s">
        <v>94</v>
      </c>
      <c r="E159" s="217" t="s">
        <v>89</v>
      </c>
      <c r="F159" s="146" t="s">
        <v>91</v>
      </c>
      <c r="G159" s="147" t="s">
        <v>336</v>
      </c>
      <c r="H159" s="148" t="s">
        <v>5</v>
      </c>
      <c r="I159" s="208">
        <v>200</v>
      </c>
      <c r="J159" s="221">
        <v>170</v>
      </c>
    </row>
    <row r="160" spans="2:10" ht="63.75">
      <c r="B160" s="1" t="s">
        <v>7</v>
      </c>
      <c r="C160" s="256">
        <v>871</v>
      </c>
      <c r="D160" s="217" t="s">
        <v>94</v>
      </c>
      <c r="E160" s="217" t="s">
        <v>89</v>
      </c>
      <c r="F160" s="146" t="s">
        <v>91</v>
      </c>
      <c r="G160" s="147" t="s">
        <v>336</v>
      </c>
      <c r="H160" s="148" t="s">
        <v>8</v>
      </c>
      <c r="I160" s="208"/>
      <c r="J160" s="221">
        <f>J161</f>
        <v>150</v>
      </c>
    </row>
    <row r="161" spans="2:10" ht="21" customHeight="1">
      <c r="B161" s="1" t="s">
        <v>307</v>
      </c>
      <c r="C161" s="256">
        <v>871</v>
      </c>
      <c r="D161" s="217" t="s">
        <v>94</v>
      </c>
      <c r="E161" s="217" t="s">
        <v>89</v>
      </c>
      <c r="F161" s="146" t="s">
        <v>91</v>
      </c>
      <c r="G161" s="147" t="s">
        <v>336</v>
      </c>
      <c r="H161" s="148" t="s">
        <v>8</v>
      </c>
      <c r="I161" s="208">
        <v>200</v>
      </c>
      <c r="J161" s="221">
        <v>150</v>
      </c>
    </row>
    <row r="162" spans="2:10" ht="51">
      <c r="B162" s="1" t="s">
        <v>9</v>
      </c>
      <c r="C162" s="256">
        <v>871</v>
      </c>
      <c r="D162" s="217" t="s">
        <v>94</v>
      </c>
      <c r="E162" s="217" t="s">
        <v>89</v>
      </c>
      <c r="F162" s="146" t="s">
        <v>91</v>
      </c>
      <c r="G162" s="147" t="s">
        <v>296</v>
      </c>
      <c r="H162" s="148" t="s">
        <v>294</v>
      </c>
      <c r="I162" s="208"/>
      <c r="J162" s="221">
        <f>J163+J165</f>
        <v>307.3</v>
      </c>
    </row>
    <row r="163" spans="2:10" ht="63.75">
      <c r="B163" s="1" t="s">
        <v>12</v>
      </c>
      <c r="C163" s="256">
        <v>871</v>
      </c>
      <c r="D163" s="217" t="s">
        <v>94</v>
      </c>
      <c r="E163" s="217" t="s">
        <v>89</v>
      </c>
      <c r="F163" s="146" t="s">
        <v>91</v>
      </c>
      <c r="G163" s="147" t="s">
        <v>296</v>
      </c>
      <c r="H163" s="148" t="s">
        <v>10</v>
      </c>
      <c r="I163" s="208"/>
      <c r="J163" s="221">
        <f>J164</f>
        <v>207.3</v>
      </c>
    </row>
    <row r="164" spans="2:10" ht="25.5">
      <c r="B164" s="1" t="s">
        <v>307</v>
      </c>
      <c r="C164" s="256">
        <v>871</v>
      </c>
      <c r="D164" s="217" t="s">
        <v>94</v>
      </c>
      <c r="E164" s="217" t="s">
        <v>89</v>
      </c>
      <c r="F164" s="146" t="s">
        <v>91</v>
      </c>
      <c r="G164" s="147" t="s">
        <v>296</v>
      </c>
      <c r="H164" s="148" t="s">
        <v>10</v>
      </c>
      <c r="I164" s="208">
        <v>200</v>
      </c>
      <c r="J164" s="221">
        <v>207.3</v>
      </c>
    </row>
    <row r="165" spans="2:10" ht="63.75">
      <c r="B165" s="1" t="s">
        <v>13</v>
      </c>
      <c r="C165" s="256">
        <v>871</v>
      </c>
      <c r="D165" s="217" t="s">
        <v>94</v>
      </c>
      <c r="E165" s="217" t="s">
        <v>89</v>
      </c>
      <c r="F165" s="146" t="s">
        <v>91</v>
      </c>
      <c r="G165" s="147" t="s">
        <v>296</v>
      </c>
      <c r="H165" s="148" t="s">
        <v>11</v>
      </c>
      <c r="I165" s="208"/>
      <c r="J165" s="221">
        <f>J166</f>
        <v>100</v>
      </c>
    </row>
    <row r="166" spans="2:10" ht="22.5" customHeight="1">
      <c r="B166" s="1" t="s">
        <v>307</v>
      </c>
      <c r="C166" s="256">
        <v>871</v>
      </c>
      <c r="D166" s="217" t="s">
        <v>94</v>
      </c>
      <c r="E166" s="217" t="s">
        <v>89</v>
      </c>
      <c r="F166" s="146" t="s">
        <v>91</v>
      </c>
      <c r="G166" s="147" t="s">
        <v>296</v>
      </c>
      <c r="H166" s="148" t="s">
        <v>11</v>
      </c>
      <c r="I166" s="208">
        <v>200</v>
      </c>
      <c r="J166" s="221">
        <v>100</v>
      </c>
    </row>
    <row r="167" spans="2:10" ht="51">
      <c r="B167" s="1" t="s">
        <v>14</v>
      </c>
      <c r="C167" s="256">
        <v>871</v>
      </c>
      <c r="D167" s="217" t="s">
        <v>94</v>
      </c>
      <c r="E167" s="217" t="s">
        <v>89</v>
      </c>
      <c r="F167" s="146" t="s">
        <v>91</v>
      </c>
      <c r="G167" s="147" t="s">
        <v>344</v>
      </c>
      <c r="H167" s="148" t="s">
        <v>294</v>
      </c>
      <c r="I167" s="208"/>
      <c r="J167" s="221">
        <f>J168+J170+J172</f>
        <v>173.7</v>
      </c>
    </row>
    <row r="168" spans="2:10" ht="51">
      <c r="B168" s="1" t="s">
        <v>18</v>
      </c>
      <c r="C168" s="256">
        <v>871</v>
      </c>
      <c r="D168" s="217" t="s">
        <v>94</v>
      </c>
      <c r="E168" s="217" t="s">
        <v>89</v>
      </c>
      <c r="F168" s="146" t="s">
        <v>91</v>
      </c>
      <c r="G168" s="147" t="s">
        <v>344</v>
      </c>
      <c r="H168" s="148" t="s">
        <v>15</v>
      </c>
      <c r="I168" s="208"/>
      <c r="J168" s="221">
        <f>J169</f>
        <v>135</v>
      </c>
    </row>
    <row r="169" spans="2:10" ht="21" customHeight="1">
      <c r="B169" s="1" t="s">
        <v>307</v>
      </c>
      <c r="C169" s="256">
        <v>871</v>
      </c>
      <c r="D169" s="217" t="s">
        <v>94</v>
      </c>
      <c r="E169" s="217" t="s">
        <v>89</v>
      </c>
      <c r="F169" s="146" t="s">
        <v>91</v>
      </c>
      <c r="G169" s="147" t="s">
        <v>344</v>
      </c>
      <c r="H169" s="148" t="s">
        <v>15</v>
      </c>
      <c r="I169" s="208">
        <v>200</v>
      </c>
      <c r="J169" s="221">
        <v>135</v>
      </c>
    </row>
    <row r="170" spans="2:10" ht="51">
      <c r="B170" s="1" t="s">
        <v>19</v>
      </c>
      <c r="C170" s="256">
        <v>871</v>
      </c>
      <c r="D170" s="217" t="s">
        <v>94</v>
      </c>
      <c r="E170" s="217" t="s">
        <v>89</v>
      </c>
      <c r="F170" s="146" t="s">
        <v>91</v>
      </c>
      <c r="G170" s="147" t="s">
        <v>344</v>
      </c>
      <c r="H170" s="148" t="s">
        <v>16</v>
      </c>
      <c r="I170" s="208"/>
      <c r="J170" s="221">
        <f>J171</f>
        <v>5.7</v>
      </c>
    </row>
    <row r="171" spans="2:10" ht="25.5">
      <c r="B171" s="1" t="s">
        <v>307</v>
      </c>
      <c r="C171" s="256">
        <v>871</v>
      </c>
      <c r="D171" s="217" t="s">
        <v>94</v>
      </c>
      <c r="E171" s="217" t="s">
        <v>89</v>
      </c>
      <c r="F171" s="146" t="s">
        <v>91</v>
      </c>
      <c r="G171" s="147" t="s">
        <v>344</v>
      </c>
      <c r="H171" s="148" t="s">
        <v>16</v>
      </c>
      <c r="I171" s="208">
        <v>200</v>
      </c>
      <c r="J171" s="221">
        <v>5.7</v>
      </c>
    </row>
    <row r="172" spans="2:10" ht="51">
      <c r="B172" s="1" t="s">
        <v>20</v>
      </c>
      <c r="C172" s="256">
        <v>871</v>
      </c>
      <c r="D172" s="217" t="s">
        <v>94</v>
      </c>
      <c r="E172" s="217" t="s">
        <v>89</v>
      </c>
      <c r="F172" s="146" t="s">
        <v>91</v>
      </c>
      <c r="G172" s="147" t="s">
        <v>344</v>
      </c>
      <c r="H172" s="148" t="s">
        <v>17</v>
      </c>
      <c r="I172" s="208"/>
      <c r="J172" s="221">
        <f>J173</f>
        <v>33</v>
      </c>
    </row>
    <row r="173" spans="2:10" ht="25.5">
      <c r="B173" s="1" t="s">
        <v>307</v>
      </c>
      <c r="C173" s="256">
        <v>871</v>
      </c>
      <c r="D173" s="217" t="s">
        <v>94</v>
      </c>
      <c r="E173" s="217" t="s">
        <v>89</v>
      </c>
      <c r="F173" s="146" t="s">
        <v>91</v>
      </c>
      <c r="G173" s="147" t="s">
        <v>344</v>
      </c>
      <c r="H173" s="148" t="s">
        <v>17</v>
      </c>
      <c r="I173" s="208">
        <v>200</v>
      </c>
      <c r="J173" s="221">
        <v>33</v>
      </c>
    </row>
    <row r="174" spans="2:10" ht="51">
      <c r="B174" s="1" t="s">
        <v>21</v>
      </c>
      <c r="C174" s="256">
        <v>871</v>
      </c>
      <c r="D174" s="217" t="s">
        <v>94</v>
      </c>
      <c r="E174" s="217" t="s">
        <v>89</v>
      </c>
      <c r="F174" s="146" t="s">
        <v>91</v>
      </c>
      <c r="G174" s="147" t="s">
        <v>390</v>
      </c>
      <c r="H174" s="148" t="s">
        <v>294</v>
      </c>
      <c r="I174" s="208"/>
      <c r="J174" s="221">
        <f>J175</f>
        <v>25</v>
      </c>
    </row>
    <row r="175" spans="2:10" ht="76.5">
      <c r="B175" s="1" t="s">
        <v>23</v>
      </c>
      <c r="C175" s="256">
        <v>871</v>
      </c>
      <c r="D175" s="217" t="s">
        <v>94</v>
      </c>
      <c r="E175" s="217" t="s">
        <v>89</v>
      </c>
      <c r="F175" s="146" t="s">
        <v>91</v>
      </c>
      <c r="G175" s="147" t="s">
        <v>390</v>
      </c>
      <c r="H175" s="148" t="s">
        <v>22</v>
      </c>
      <c r="I175" s="208"/>
      <c r="J175" s="221">
        <f>J176</f>
        <v>25</v>
      </c>
    </row>
    <row r="176" spans="2:10" ht="25.5">
      <c r="B176" s="1" t="s">
        <v>307</v>
      </c>
      <c r="C176" s="256">
        <v>871</v>
      </c>
      <c r="D176" s="217" t="s">
        <v>94</v>
      </c>
      <c r="E176" s="217" t="s">
        <v>89</v>
      </c>
      <c r="F176" s="146" t="s">
        <v>91</v>
      </c>
      <c r="G176" s="147" t="s">
        <v>390</v>
      </c>
      <c r="H176" s="148" t="s">
        <v>22</v>
      </c>
      <c r="I176" s="208">
        <v>200</v>
      </c>
      <c r="J176" s="221">
        <v>25</v>
      </c>
    </row>
    <row r="177" spans="2:10" ht="63.75">
      <c r="B177" s="1" t="s">
        <v>24</v>
      </c>
      <c r="C177" s="256">
        <v>871</v>
      </c>
      <c r="D177" s="217" t="s">
        <v>94</v>
      </c>
      <c r="E177" s="217" t="s">
        <v>89</v>
      </c>
      <c r="F177" s="146" t="s">
        <v>91</v>
      </c>
      <c r="G177" s="147" t="s">
        <v>350</v>
      </c>
      <c r="H177" s="148" t="s">
        <v>294</v>
      </c>
      <c r="I177" s="208"/>
      <c r="J177" s="221">
        <f>J178</f>
        <v>60</v>
      </c>
    </row>
    <row r="178" spans="2:10" ht="76.5">
      <c r="B178" s="1" t="s">
        <v>3</v>
      </c>
      <c r="C178" s="256">
        <v>871</v>
      </c>
      <c r="D178" s="217" t="s">
        <v>94</v>
      </c>
      <c r="E178" s="217" t="s">
        <v>89</v>
      </c>
      <c r="F178" s="146" t="s">
        <v>91</v>
      </c>
      <c r="G178" s="147" t="s">
        <v>350</v>
      </c>
      <c r="H178" s="148" t="s">
        <v>2</v>
      </c>
      <c r="I178" s="208"/>
      <c r="J178" s="221">
        <f>J179</f>
        <v>60</v>
      </c>
    </row>
    <row r="179" spans="2:10" ht="25.5">
      <c r="B179" s="1" t="s">
        <v>307</v>
      </c>
      <c r="C179" s="256">
        <v>871</v>
      </c>
      <c r="D179" s="217" t="s">
        <v>94</v>
      </c>
      <c r="E179" s="217" t="s">
        <v>89</v>
      </c>
      <c r="F179" s="146" t="s">
        <v>91</v>
      </c>
      <c r="G179" s="147" t="s">
        <v>350</v>
      </c>
      <c r="H179" s="148" t="s">
        <v>2</v>
      </c>
      <c r="I179" s="208">
        <v>200</v>
      </c>
      <c r="J179" s="221">
        <v>60</v>
      </c>
    </row>
    <row r="180" spans="2:10" ht="12.75">
      <c r="B180" s="222" t="s">
        <v>25</v>
      </c>
      <c r="C180" s="256">
        <v>871</v>
      </c>
      <c r="D180" s="123" t="s">
        <v>99</v>
      </c>
      <c r="E180" s="124"/>
      <c r="F180" s="125"/>
      <c r="G180" s="126"/>
      <c r="H180" s="148"/>
      <c r="I180" s="208"/>
      <c r="J180" s="221">
        <f>J181</f>
        <v>4388</v>
      </c>
    </row>
    <row r="181" spans="2:10" ht="12.75">
      <c r="B181" s="131" t="s">
        <v>100</v>
      </c>
      <c r="C181" s="256">
        <v>871</v>
      </c>
      <c r="D181" s="131" t="s">
        <v>99</v>
      </c>
      <c r="E181" s="132" t="s">
        <v>88</v>
      </c>
      <c r="F181" s="125"/>
      <c r="G181" s="126"/>
      <c r="H181" s="148"/>
      <c r="I181" s="208"/>
      <c r="J181" s="221">
        <f>J182+J193</f>
        <v>4388</v>
      </c>
    </row>
    <row r="182" spans="2:10" ht="38.25">
      <c r="B182" s="156" t="s">
        <v>26</v>
      </c>
      <c r="C182" s="157">
        <v>871</v>
      </c>
      <c r="D182" s="157" t="s">
        <v>99</v>
      </c>
      <c r="E182" s="158" t="s">
        <v>88</v>
      </c>
      <c r="F182" s="159" t="s">
        <v>27</v>
      </c>
      <c r="G182" s="160"/>
      <c r="H182" s="161"/>
      <c r="I182" s="162"/>
      <c r="J182" s="163">
        <f>J183+J188</f>
        <v>4138.2</v>
      </c>
    </row>
    <row r="183" spans="2:10" ht="63.75">
      <c r="B183" s="196" t="s">
        <v>28</v>
      </c>
      <c r="C183" s="256">
        <v>871</v>
      </c>
      <c r="D183" s="217" t="s">
        <v>99</v>
      </c>
      <c r="E183" s="217" t="s">
        <v>88</v>
      </c>
      <c r="F183" s="146" t="s">
        <v>27</v>
      </c>
      <c r="G183" s="147" t="s">
        <v>296</v>
      </c>
      <c r="H183" s="148" t="s">
        <v>294</v>
      </c>
      <c r="I183" s="208"/>
      <c r="J183" s="221">
        <f>J184</f>
        <v>3653.2</v>
      </c>
    </row>
    <row r="184" spans="2:10" ht="63.75">
      <c r="B184" s="1" t="s">
        <v>30</v>
      </c>
      <c r="C184" s="256">
        <v>871</v>
      </c>
      <c r="D184" s="217" t="s">
        <v>99</v>
      </c>
      <c r="E184" s="217" t="s">
        <v>88</v>
      </c>
      <c r="F184" s="146" t="s">
        <v>27</v>
      </c>
      <c r="G184" s="147" t="s">
        <v>296</v>
      </c>
      <c r="H184" s="148" t="s">
        <v>29</v>
      </c>
      <c r="I184" s="208"/>
      <c r="J184" s="221">
        <f>SUM(J185:J187)</f>
        <v>3653.2</v>
      </c>
    </row>
    <row r="185" spans="2:10" ht="36">
      <c r="B185" s="220" t="s">
        <v>299</v>
      </c>
      <c r="C185" s="256">
        <v>871</v>
      </c>
      <c r="D185" s="217" t="s">
        <v>99</v>
      </c>
      <c r="E185" s="217" t="s">
        <v>88</v>
      </c>
      <c r="F185" s="146" t="s">
        <v>27</v>
      </c>
      <c r="G185" s="147" t="s">
        <v>296</v>
      </c>
      <c r="H185" s="148" t="s">
        <v>29</v>
      </c>
      <c r="I185" s="208">
        <v>100</v>
      </c>
      <c r="J185" s="221">
        <v>2181.5</v>
      </c>
    </row>
    <row r="186" spans="2:10" ht="12.75">
      <c r="B186" s="220" t="s">
        <v>307</v>
      </c>
      <c r="C186" s="256">
        <v>871</v>
      </c>
      <c r="D186" s="217" t="s">
        <v>99</v>
      </c>
      <c r="E186" s="217" t="s">
        <v>88</v>
      </c>
      <c r="F186" s="146" t="s">
        <v>27</v>
      </c>
      <c r="G186" s="147" t="s">
        <v>296</v>
      </c>
      <c r="H186" s="148" t="s">
        <v>29</v>
      </c>
      <c r="I186" s="208">
        <v>200</v>
      </c>
      <c r="J186" s="221">
        <f>66.7+1403</f>
        <v>1469.7</v>
      </c>
    </row>
    <row r="187" spans="2:10" ht="12.75">
      <c r="B187" s="153" t="s">
        <v>309</v>
      </c>
      <c r="C187" s="256">
        <v>871</v>
      </c>
      <c r="D187" s="217" t="s">
        <v>99</v>
      </c>
      <c r="E187" s="217" t="s">
        <v>88</v>
      </c>
      <c r="F187" s="146" t="s">
        <v>27</v>
      </c>
      <c r="G187" s="147" t="s">
        <v>296</v>
      </c>
      <c r="H187" s="148" t="s">
        <v>29</v>
      </c>
      <c r="I187" s="208">
        <v>800</v>
      </c>
      <c r="J187" s="221">
        <v>2</v>
      </c>
    </row>
    <row r="188" spans="2:10" ht="63.75">
      <c r="B188" s="196" t="s">
        <v>32</v>
      </c>
      <c r="C188" s="256">
        <v>871</v>
      </c>
      <c r="D188" s="217" t="s">
        <v>99</v>
      </c>
      <c r="E188" s="217" t="s">
        <v>88</v>
      </c>
      <c r="F188" s="146" t="s">
        <v>27</v>
      </c>
      <c r="G188" s="147" t="s">
        <v>344</v>
      </c>
      <c r="H188" s="148" t="s">
        <v>294</v>
      </c>
      <c r="I188" s="208"/>
      <c r="J188" s="221">
        <f>J189</f>
        <v>485</v>
      </c>
    </row>
    <row r="189" spans="2:10" ht="63.75">
      <c r="B189" s="1" t="s">
        <v>30</v>
      </c>
      <c r="C189" s="256">
        <v>871</v>
      </c>
      <c r="D189" s="217" t="s">
        <v>99</v>
      </c>
      <c r="E189" s="217" t="s">
        <v>88</v>
      </c>
      <c r="F189" s="146" t="s">
        <v>27</v>
      </c>
      <c r="G189" s="147" t="s">
        <v>344</v>
      </c>
      <c r="H189" s="148" t="s">
        <v>29</v>
      </c>
      <c r="I189" s="208"/>
      <c r="J189" s="221">
        <f>J190+J191+J192</f>
        <v>485</v>
      </c>
    </row>
    <row r="190" spans="2:10" ht="36">
      <c r="B190" s="220" t="s">
        <v>299</v>
      </c>
      <c r="C190" s="256">
        <v>871</v>
      </c>
      <c r="D190" s="217" t="s">
        <v>99</v>
      </c>
      <c r="E190" s="217" t="s">
        <v>88</v>
      </c>
      <c r="F190" s="146" t="s">
        <v>27</v>
      </c>
      <c r="G190" s="147" t="s">
        <v>344</v>
      </c>
      <c r="H190" s="148" t="s">
        <v>29</v>
      </c>
      <c r="I190" s="208">
        <v>100</v>
      </c>
      <c r="J190" s="221">
        <v>424</v>
      </c>
    </row>
    <row r="191" spans="2:10" ht="12.75">
      <c r="B191" s="220" t="s">
        <v>307</v>
      </c>
      <c r="C191" s="256">
        <v>871</v>
      </c>
      <c r="D191" s="217" t="s">
        <v>99</v>
      </c>
      <c r="E191" s="217" t="s">
        <v>88</v>
      </c>
      <c r="F191" s="146" t="s">
        <v>27</v>
      </c>
      <c r="G191" s="147" t="s">
        <v>344</v>
      </c>
      <c r="H191" s="148" t="s">
        <v>29</v>
      </c>
      <c r="I191" s="208">
        <v>200</v>
      </c>
      <c r="J191" s="221">
        <f>9.6+49.4</f>
        <v>59</v>
      </c>
    </row>
    <row r="192" spans="2:10" ht="12.75">
      <c r="B192" s="153" t="s">
        <v>309</v>
      </c>
      <c r="C192" s="256">
        <v>871</v>
      </c>
      <c r="D192" s="217" t="s">
        <v>99</v>
      </c>
      <c r="E192" s="217" t="s">
        <v>88</v>
      </c>
      <c r="F192" s="146" t="s">
        <v>27</v>
      </c>
      <c r="G192" s="147" t="s">
        <v>344</v>
      </c>
      <c r="H192" s="148" t="s">
        <v>29</v>
      </c>
      <c r="I192" s="208">
        <v>800</v>
      </c>
      <c r="J192" s="221">
        <v>2</v>
      </c>
    </row>
    <row r="193" spans="2:10" ht="12.75">
      <c r="B193" s="156" t="s">
        <v>365</v>
      </c>
      <c r="C193" s="157">
        <v>871</v>
      </c>
      <c r="D193" s="157" t="s">
        <v>99</v>
      </c>
      <c r="E193" s="158" t="s">
        <v>88</v>
      </c>
      <c r="F193" s="159" t="s">
        <v>253</v>
      </c>
      <c r="G193" s="160">
        <v>0</v>
      </c>
      <c r="H193" s="161" t="s">
        <v>294</v>
      </c>
      <c r="I193" s="162"/>
      <c r="J193" s="163">
        <f>J194</f>
        <v>249.8</v>
      </c>
    </row>
    <row r="194" spans="2:10" ht="12.75">
      <c r="B194" s="220" t="s">
        <v>33</v>
      </c>
      <c r="C194" s="256">
        <v>871</v>
      </c>
      <c r="D194" s="223" t="s">
        <v>99</v>
      </c>
      <c r="E194" s="223" t="s">
        <v>88</v>
      </c>
      <c r="F194" s="224" t="s">
        <v>253</v>
      </c>
      <c r="G194" s="225" t="s">
        <v>367</v>
      </c>
      <c r="H194" s="226" t="s">
        <v>294</v>
      </c>
      <c r="I194" s="147"/>
      <c r="J194" s="227">
        <f>J195+J197</f>
        <v>249.8</v>
      </c>
    </row>
    <row r="195" spans="2:10" ht="48">
      <c r="B195" s="228" t="s">
        <v>34</v>
      </c>
      <c r="C195" s="256">
        <v>871</v>
      </c>
      <c r="D195" s="229" t="s">
        <v>99</v>
      </c>
      <c r="E195" s="229" t="s">
        <v>88</v>
      </c>
      <c r="F195" s="186" t="s">
        <v>253</v>
      </c>
      <c r="G195" s="187" t="s">
        <v>367</v>
      </c>
      <c r="H195" s="230" t="s">
        <v>35</v>
      </c>
      <c r="I195" s="231"/>
      <c r="J195" s="227">
        <f>J196</f>
        <v>241.3</v>
      </c>
    </row>
    <row r="196" spans="2:10" ht="12.75">
      <c r="B196" s="1" t="s">
        <v>36</v>
      </c>
      <c r="C196" s="256">
        <v>871</v>
      </c>
      <c r="D196" s="217" t="s">
        <v>99</v>
      </c>
      <c r="E196" s="217" t="s">
        <v>88</v>
      </c>
      <c r="F196" s="146" t="s">
        <v>253</v>
      </c>
      <c r="G196" s="147" t="s">
        <v>367</v>
      </c>
      <c r="H196" s="148" t="s">
        <v>35</v>
      </c>
      <c r="I196" s="208" t="s">
        <v>37</v>
      </c>
      <c r="J196" s="221">
        <v>241.3</v>
      </c>
    </row>
    <row r="197" spans="2:10" ht="12.75">
      <c r="B197" s="1" t="s">
        <v>38</v>
      </c>
      <c r="C197" s="256">
        <v>871</v>
      </c>
      <c r="D197" s="217" t="s">
        <v>99</v>
      </c>
      <c r="E197" s="217" t="s">
        <v>88</v>
      </c>
      <c r="F197" s="146" t="s">
        <v>253</v>
      </c>
      <c r="G197" s="147" t="s">
        <v>367</v>
      </c>
      <c r="H197" s="148" t="s">
        <v>39</v>
      </c>
      <c r="I197" s="208"/>
      <c r="J197" s="221">
        <f>J198</f>
        <v>8.5</v>
      </c>
    </row>
    <row r="198" spans="2:10" ht="51">
      <c r="B198" s="1" t="s">
        <v>299</v>
      </c>
      <c r="C198" s="256">
        <v>871</v>
      </c>
      <c r="D198" s="217" t="s">
        <v>99</v>
      </c>
      <c r="E198" s="217" t="s">
        <v>88</v>
      </c>
      <c r="F198" s="146" t="s">
        <v>253</v>
      </c>
      <c r="G198" s="147" t="s">
        <v>367</v>
      </c>
      <c r="H198" s="148" t="s">
        <v>39</v>
      </c>
      <c r="I198" s="148" t="s">
        <v>304</v>
      </c>
      <c r="J198" s="221">
        <v>8.5</v>
      </c>
    </row>
    <row r="199" spans="2:10" ht="12.75">
      <c r="B199" s="222" t="s">
        <v>40</v>
      </c>
      <c r="C199" s="256">
        <v>871</v>
      </c>
      <c r="D199" s="123" t="s">
        <v>118</v>
      </c>
      <c r="E199" s="124"/>
      <c r="F199" s="125"/>
      <c r="G199" s="126"/>
      <c r="H199" s="148"/>
      <c r="I199" s="233" t="s">
        <v>41</v>
      </c>
      <c r="J199" s="234">
        <f>J200</f>
        <v>13</v>
      </c>
    </row>
    <row r="200" spans="2:10" ht="12.75">
      <c r="B200" s="131" t="s">
        <v>119</v>
      </c>
      <c r="C200" s="256">
        <v>871</v>
      </c>
      <c r="D200" s="131" t="s">
        <v>118</v>
      </c>
      <c r="E200" s="132" t="s">
        <v>88</v>
      </c>
      <c r="F200" s="125"/>
      <c r="G200" s="126"/>
      <c r="H200" s="127"/>
      <c r="I200" s="126"/>
      <c r="J200" s="155">
        <f>J201</f>
        <v>13</v>
      </c>
    </row>
    <row r="201" spans="2:10" ht="12.75">
      <c r="B201" s="156" t="s">
        <v>42</v>
      </c>
      <c r="C201" s="157">
        <v>871</v>
      </c>
      <c r="D201" s="157" t="s">
        <v>118</v>
      </c>
      <c r="E201" s="158" t="s">
        <v>88</v>
      </c>
      <c r="F201" s="159" t="s">
        <v>43</v>
      </c>
      <c r="G201" s="160"/>
      <c r="H201" s="161"/>
      <c r="I201" s="162"/>
      <c r="J201" s="163">
        <f>J202</f>
        <v>13</v>
      </c>
    </row>
    <row r="202" spans="2:10" ht="38.25">
      <c r="B202" s="184" t="s">
        <v>44</v>
      </c>
      <c r="C202" s="256">
        <v>871</v>
      </c>
      <c r="D202" s="235" t="s">
        <v>118</v>
      </c>
      <c r="E202" s="125" t="s">
        <v>88</v>
      </c>
      <c r="F202" s="125" t="s">
        <v>43</v>
      </c>
      <c r="G202" s="126" t="s">
        <v>336</v>
      </c>
      <c r="H202" s="127"/>
      <c r="I202" s="126"/>
      <c r="J202" s="173">
        <f>J203</f>
        <v>13</v>
      </c>
    </row>
    <row r="203" spans="2:10" ht="38.25">
      <c r="B203" s="196" t="s">
        <v>44</v>
      </c>
      <c r="C203" s="256">
        <v>871</v>
      </c>
      <c r="D203" s="235" t="s">
        <v>118</v>
      </c>
      <c r="E203" s="125" t="s">
        <v>88</v>
      </c>
      <c r="F203" s="125" t="s">
        <v>43</v>
      </c>
      <c r="G203" s="126" t="s">
        <v>336</v>
      </c>
      <c r="H203" s="127" t="s">
        <v>45</v>
      </c>
      <c r="I203" s="126"/>
      <c r="J203" s="173">
        <f>J204</f>
        <v>13</v>
      </c>
    </row>
    <row r="204" spans="2:10" ht="12.75">
      <c r="B204" s="232" t="s">
        <v>36</v>
      </c>
      <c r="C204" s="256">
        <v>871</v>
      </c>
      <c r="D204" s="235" t="s">
        <v>118</v>
      </c>
      <c r="E204" s="125" t="s">
        <v>88</v>
      </c>
      <c r="F204" s="125" t="s">
        <v>43</v>
      </c>
      <c r="G204" s="126" t="s">
        <v>336</v>
      </c>
      <c r="H204" s="127" t="s">
        <v>45</v>
      </c>
      <c r="I204" s="126" t="s">
        <v>37</v>
      </c>
      <c r="J204" s="173">
        <v>13</v>
      </c>
    </row>
    <row r="205" spans="2:10" ht="12.75">
      <c r="B205" s="3" t="s">
        <v>46</v>
      </c>
      <c r="C205" s="3"/>
      <c r="D205" s="4"/>
      <c r="E205" s="4"/>
      <c r="F205" s="4"/>
      <c r="G205" s="4"/>
      <c r="H205" s="3"/>
      <c r="I205" s="3"/>
      <c r="J205" s="15">
        <f>J11+J69+J76+J91+J111+J180+J199</f>
        <v>13437.4</v>
      </c>
    </row>
    <row r="206" spans="2:10" ht="12.75">
      <c r="B206" s="23"/>
      <c r="C206" s="23"/>
      <c r="D206" s="72"/>
      <c r="E206" s="72"/>
      <c r="F206" s="72"/>
      <c r="G206" s="72"/>
      <c r="H206" s="23"/>
      <c r="I206" s="23"/>
      <c r="J206" s="23"/>
    </row>
    <row r="207" spans="2:10" ht="12.75">
      <c r="B207" s="23"/>
      <c r="C207" s="23"/>
      <c r="D207" s="72"/>
      <c r="E207" s="72"/>
      <c r="F207" s="72"/>
      <c r="G207" s="72"/>
      <c r="H207" s="23"/>
      <c r="I207" s="236" t="s">
        <v>88</v>
      </c>
      <c r="J207" s="15">
        <f>J11</f>
        <v>4502.8</v>
      </c>
    </row>
    <row r="208" spans="2:10" ht="12.75">
      <c r="B208" s="23"/>
      <c r="C208" s="23"/>
      <c r="D208" s="72"/>
      <c r="E208" s="72"/>
      <c r="F208" s="72"/>
      <c r="G208" s="72"/>
      <c r="H208" s="23"/>
      <c r="I208" s="236" t="s">
        <v>91</v>
      </c>
      <c r="J208" s="15">
        <f>J69</f>
        <v>154.5</v>
      </c>
    </row>
    <row r="209" spans="2:10" ht="12.75">
      <c r="B209" s="23"/>
      <c r="C209" s="23"/>
      <c r="D209" s="72"/>
      <c r="E209" s="72"/>
      <c r="F209" s="72"/>
      <c r="G209" s="72"/>
      <c r="H209" s="23"/>
      <c r="I209" s="236" t="s">
        <v>89</v>
      </c>
      <c r="J209" s="237">
        <f>J76</f>
        <v>72.2</v>
      </c>
    </row>
    <row r="210" spans="2:10" ht="12.75">
      <c r="B210" s="23"/>
      <c r="C210" s="23"/>
      <c r="D210" s="72"/>
      <c r="E210" s="72"/>
      <c r="F210" s="72"/>
      <c r="G210" s="72"/>
      <c r="H210" s="23"/>
      <c r="I210" s="236" t="s">
        <v>93</v>
      </c>
      <c r="J210" s="15">
        <f>J91</f>
        <v>1082.9</v>
      </c>
    </row>
    <row r="211" spans="2:10" ht="12.75">
      <c r="B211" s="23"/>
      <c r="C211" s="23"/>
      <c r="D211" s="72"/>
      <c r="E211" s="72"/>
      <c r="F211" s="72"/>
      <c r="G211" s="72"/>
      <c r="H211" s="23"/>
      <c r="I211" s="236" t="s">
        <v>94</v>
      </c>
      <c r="J211" s="237">
        <f>J111</f>
        <v>3224</v>
      </c>
    </row>
    <row r="212" spans="2:10" ht="12.75">
      <c r="B212" s="23"/>
      <c r="C212" s="23"/>
      <c r="D212" s="72"/>
      <c r="E212" s="72"/>
      <c r="F212" s="72"/>
      <c r="G212" s="72"/>
      <c r="H212" s="23"/>
      <c r="I212" s="236" t="s">
        <v>98</v>
      </c>
      <c r="J212" s="3"/>
    </row>
    <row r="213" spans="2:10" ht="12.75">
      <c r="B213" s="23"/>
      <c r="C213" s="23"/>
      <c r="D213" s="72"/>
      <c r="E213" s="72"/>
      <c r="F213" s="72"/>
      <c r="G213" s="72"/>
      <c r="H213" s="23"/>
      <c r="I213" s="236" t="s">
        <v>99</v>
      </c>
      <c r="J213" s="237">
        <f>J180</f>
        <v>4388</v>
      </c>
    </row>
    <row r="214" spans="2:10" ht="12.75">
      <c r="B214" s="23"/>
      <c r="C214" s="23"/>
      <c r="D214" s="72"/>
      <c r="E214" s="72"/>
      <c r="F214" s="72"/>
      <c r="G214" s="72"/>
      <c r="H214" s="23"/>
      <c r="I214" s="236">
        <v>10</v>
      </c>
      <c r="J214" s="15">
        <f>J199</f>
        <v>13</v>
      </c>
    </row>
    <row r="215" spans="2:10" ht="12.75">
      <c r="B215" s="23"/>
      <c r="C215" s="23"/>
      <c r="D215" s="72"/>
      <c r="E215" s="72"/>
      <c r="F215" s="72"/>
      <c r="G215" s="72"/>
      <c r="H215" s="23"/>
      <c r="I215" s="236" t="s">
        <v>162</v>
      </c>
      <c r="J215" s="3"/>
    </row>
    <row r="216" spans="2:10" ht="12.75">
      <c r="B216" s="23"/>
      <c r="C216" s="23"/>
      <c r="D216" s="72"/>
      <c r="E216" s="72"/>
      <c r="F216" s="72"/>
      <c r="G216" s="72"/>
      <c r="H216" s="23"/>
      <c r="I216" s="23"/>
      <c r="J216" s="75">
        <f>SUM(J207:J215)</f>
        <v>13437.4</v>
      </c>
    </row>
  </sheetData>
  <sheetProtection/>
  <mergeCells count="10">
    <mergeCell ref="G1:J1"/>
    <mergeCell ref="B6:J6"/>
    <mergeCell ref="D8:I8"/>
    <mergeCell ref="J8:J9"/>
    <mergeCell ref="F9:H9"/>
    <mergeCell ref="C8:C9"/>
    <mergeCell ref="B5:J5"/>
    <mergeCell ref="B2:J2"/>
    <mergeCell ref="D4:J4"/>
    <mergeCell ref="C3:J3"/>
  </mergeCells>
  <printOptions/>
  <pageMargins left="0.69" right="0.26" top="0.33" bottom="0.32" header="0.28" footer="0.17"/>
  <pageSetup horizontalDpi="600" verticalDpi="600" orientation="portrait" paperSize="9" scale="8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2013-12-24T14:57:05Z</cp:lastPrinted>
  <dcterms:created xsi:type="dcterms:W3CDTF">2002-06-04T10:05:56Z</dcterms:created>
  <dcterms:modified xsi:type="dcterms:W3CDTF">2013-12-24T14:57:30Z</dcterms:modified>
  <cp:category/>
  <cp:version/>
  <cp:contentType/>
  <cp:contentStatus/>
</cp:coreProperties>
</file>